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ПОП 2024\35.01.27\"/>
    </mc:Choice>
  </mc:AlternateContent>
  <bookViews>
    <workbookView xWindow="2340" yWindow="0" windowWidth="22350" windowHeight="15600"/>
  </bookViews>
  <sheets>
    <sheet name="титульник" sheetId="5" r:id="rId1"/>
    <sheet name="набор 2024" sheetId="1" r:id="rId2"/>
  </sheets>
  <definedNames>
    <definedName name="_ftn1" localSheetId="1">'набор 2024'!$A$76</definedName>
    <definedName name="_ftn2" localSheetId="1">'набор 2024'!$A$77</definedName>
    <definedName name="_ftnref1" localSheetId="1">'набор 2024'!#REF!</definedName>
    <definedName name="_ftnref2" localSheetId="1">'набор 2024'!#REF!</definedName>
    <definedName name="_xlnm.Print_Area" localSheetId="1">'набор 2024'!$A$1:$P$64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0" i="1" l="1"/>
  <c r="O51" i="1" l="1"/>
  <c r="J63" i="1" l="1"/>
  <c r="J62" i="1"/>
  <c r="N42" i="1"/>
  <c r="N41" i="1" s="1"/>
  <c r="F42" i="1"/>
  <c r="F46" i="1"/>
  <c r="F51" i="1"/>
  <c r="E52" i="1"/>
  <c r="E51" i="1" s="1"/>
  <c r="K41" i="1"/>
  <c r="L41" i="1"/>
  <c r="E43" i="1"/>
  <c r="M42" i="1"/>
  <c r="G38" i="1"/>
  <c r="E38" i="1" s="1"/>
  <c r="J35" i="1"/>
  <c r="F35" i="1"/>
  <c r="J32" i="1"/>
  <c r="J31" i="1" s="1"/>
  <c r="F32" i="1"/>
  <c r="F31" i="1" s="1"/>
  <c r="M32" i="1"/>
  <c r="J9" i="1"/>
  <c r="I9" i="1"/>
  <c r="H9" i="1"/>
  <c r="M24" i="1"/>
  <c r="J24" i="1"/>
  <c r="F24" i="1"/>
  <c r="P9" i="1"/>
  <c r="O9" i="1"/>
  <c r="N9" i="1"/>
  <c r="M9" i="1"/>
  <c r="G9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41" i="1" l="1"/>
  <c r="C55" i="1"/>
  <c r="E9" i="1"/>
  <c r="E42" i="1"/>
  <c r="F9" i="1"/>
  <c r="P51" i="1"/>
  <c r="P61" i="1"/>
  <c r="O61" i="1"/>
  <c r="N61" i="1"/>
  <c r="M61" i="1"/>
  <c r="P60" i="1"/>
  <c r="N60" i="1"/>
  <c r="M60" i="1"/>
  <c r="J61" i="1" l="1"/>
  <c r="J60" i="1"/>
  <c r="J46" i="1"/>
  <c r="J42" i="1"/>
  <c r="I51" i="1"/>
  <c r="I46" i="1"/>
  <c r="I42" i="1"/>
  <c r="I35" i="1"/>
  <c r="I32" i="1"/>
  <c r="H51" i="1"/>
  <c r="H46" i="1"/>
  <c r="H42" i="1"/>
  <c r="H35" i="1"/>
  <c r="H32" i="1"/>
  <c r="P46" i="1"/>
  <c r="P42" i="1"/>
  <c r="P35" i="1"/>
  <c r="P32" i="1"/>
  <c r="O46" i="1"/>
  <c r="O42" i="1"/>
  <c r="O35" i="1"/>
  <c r="O32" i="1"/>
  <c r="N35" i="1"/>
  <c r="N32" i="1"/>
  <c r="M41" i="1"/>
  <c r="P24" i="1"/>
  <c r="M35" i="1"/>
  <c r="M31" i="1" s="1"/>
  <c r="N31" i="1" l="1"/>
  <c r="M59" i="1"/>
  <c r="M58" i="1"/>
  <c r="I41" i="1"/>
  <c r="H41" i="1"/>
  <c r="J41" i="1"/>
  <c r="I31" i="1"/>
  <c r="H31" i="1"/>
  <c r="P41" i="1"/>
  <c r="P31" i="1"/>
  <c r="P59" i="1" s="1"/>
  <c r="O41" i="1"/>
  <c r="O31" i="1"/>
  <c r="G40" i="1"/>
  <c r="E40" i="1" s="1"/>
  <c r="G39" i="1"/>
  <c r="E39" i="1" s="1"/>
  <c r="P58" i="1" l="1"/>
  <c r="J58" i="1"/>
  <c r="G36" i="1" l="1"/>
  <c r="E36" i="1" s="1"/>
  <c r="G29" i="1" l="1"/>
  <c r="E29" i="1" s="1"/>
  <c r="H24" i="1" l="1"/>
  <c r="H58" i="1" s="1"/>
  <c r="G47" i="1" l="1"/>
  <c r="E47" i="1" s="1"/>
  <c r="G34" i="1"/>
  <c r="E34" i="1" s="1"/>
  <c r="G37" i="1"/>
  <c r="G33" i="1"/>
  <c r="E33" i="1" s="1"/>
  <c r="G26" i="1"/>
  <c r="E26" i="1" s="1"/>
  <c r="G27" i="1"/>
  <c r="E27" i="1" s="1"/>
  <c r="G28" i="1"/>
  <c r="E28" i="1" s="1"/>
  <c r="G30" i="1"/>
  <c r="E30" i="1" s="1"/>
  <c r="G25" i="1"/>
  <c r="E25" i="1" s="1"/>
  <c r="I24" i="1"/>
  <c r="I58" i="1" s="1"/>
  <c r="N24" i="1"/>
  <c r="O24" i="1"/>
  <c r="E32" i="1" l="1"/>
  <c r="E24" i="1"/>
  <c r="O59" i="1"/>
  <c r="O58" i="1"/>
  <c r="N58" i="1"/>
  <c r="N59" i="1"/>
  <c r="G35" i="1"/>
  <c r="E37" i="1"/>
  <c r="E35" i="1" s="1"/>
  <c r="E31" i="1" s="1"/>
  <c r="G42" i="1"/>
  <c r="G46" i="1"/>
  <c r="G32" i="1"/>
  <c r="G31" i="1" s="1"/>
  <c r="E46" i="1"/>
  <c r="E41" i="1" s="1"/>
  <c r="G24" i="1"/>
  <c r="G58" i="1" l="1"/>
  <c r="E58" i="1" s="1"/>
  <c r="J59" i="1"/>
  <c r="G41" i="1"/>
</calcChain>
</file>

<file path=xl/sharedStrings.xml><?xml version="1.0" encoding="utf-8"?>
<sst xmlns="http://schemas.openxmlformats.org/spreadsheetml/2006/main" count="175" uniqueCount="141">
  <si>
    <t>Индекс</t>
  </si>
  <si>
    <t>Распределение обязательной нагрузки обучающихся по курсам и семестрам (час. в семестре)</t>
  </si>
  <si>
    <t>самостоятельная работа</t>
  </si>
  <si>
    <t>1 курс</t>
  </si>
  <si>
    <t>2 курс</t>
  </si>
  <si>
    <t>1 семестр</t>
  </si>
  <si>
    <t>2 семестр</t>
  </si>
  <si>
    <t>3 семестр</t>
  </si>
  <si>
    <t>4 семестр</t>
  </si>
  <si>
    <t>сем. 17 нед.</t>
  </si>
  <si>
    <t>сем. 23 нед.</t>
  </si>
  <si>
    <t>О.00</t>
  </si>
  <si>
    <t xml:space="preserve">Общеобразовательный цикл </t>
  </si>
  <si>
    <t>Русский язык</t>
  </si>
  <si>
    <t>Литература</t>
  </si>
  <si>
    <t>Иностранный язык</t>
  </si>
  <si>
    <t>История</t>
  </si>
  <si>
    <t>Физика</t>
  </si>
  <si>
    <t>Физическая культура</t>
  </si>
  <si>
    <t>Математика</t>
  </si>
  <si>
    <t>Профессиональные модули</t>
  </si>
  <si>
    <t>УП.01</t>
  </si>
  <si>
    <t>ПП.01</t>
  </si>
  <si>
    <t>Государственная (итоговая) аттестация</t>
  </si>
  <si>
    <t xml:space="preserve">Всего </t>
  </si>
  <si>
    <t>дисциплин и МДК</t>
  </si>
  <si>
    <t>учебной практики</t>
  </si>
  <si>
    <t>производст. практики</t>
  </si>
  <si>
    <t>экзаменов</t>
  </si>
  <si>
    <t>дифф. зачетов</t>
  </si>
  <si>
    <t>Основы материаловедения и технология общеслесарных работ</t>
  </si>
  <si>
    <t>Техническая механика с основами технических измерений</t>
  </si>
  <si>
    <t>Основы электротехники</t>
  </si>
  <si>
    <t>Безопасность жизнедеятельности</t>
  </si>
  <si>
    <t>ПМ.02</t>
  </si>
  <si>
    <t>УП.02</t>
  </si>
  <si>
    <t>ПП.02</t>
  </si>
  <si>
    <t xml:space="preserve">Учебная практика </t>
  </si>
  <si>
    <t>Производственная практика</t>
  </si>
  <si>
    <t>Формы промежуточной аттестации</t>
  </si>
  <si>
    <t>Зачеты</t>
  </si>
  <si>
    <t>Экзамены</t>
  </si>
  <si>
    <t>ВСЕГО</t>
  </si>
  <si>
    <t>всего во взаимодействии с преподавателемзанятий</t>
  </si>
  <si>
    <t>Нагрузка во взаимодействии с преподавателем</t>
  </si>
  <si>
    <t>По учебным дисциплинам и МДК</t>
  </si>
  <si>
    <t>Теоретическое обучение</t>
  </si>
  <si>
    <t>лаб. и практич. занятий</t>
  </si>
  <si>
    <t>Объем образовательной программы (академических часов)</t>
  </si>
  <si>
    <t>Консультации</t>
  </si>
  <si>
    <t>Промежуточная</t>
  </si>
  <si>
    <t>Наименование учебных циклов, дисциплин, профессиональных модулей, МДК, практик</t>
  </si>
  <si>
    <t xml:space="preserve">                   по курсам и семестрам (час. в семестр)</t>
  </si>
  <si>
    <t>ГИА</t>
  </si>
  <si>
    <t xml:space="preserve">Промежуточная аттестация </t>
  </si>
  <si>
    <t xml:space="preserve">Информатика 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</si>
  <si>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</si>
  <si>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</si>
  <si>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</si>
  <si>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</si>
  <si>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</si>
  <si>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</si>
  <si>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</si>
  <si>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</si>
  <si>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</si>
  <si>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</si>
  <si>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</si>
  <si>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Социально-гуманитарный  цикл</t>
  </si>
  <si>
    <t>СГ.00</t>
  </si>
  <si>
    <t>СГ.01</t>
  </si>
  <si>
    <t>СГ.02</t>
  </si>
  <si>
    <t>СГ.03</t>
  </si>
  <si>
    <t>СГ.04</t>
  </si>
  <si>
    <t>СГ.05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</si>
  <si>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</si>
  <si>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</si>
  <si>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</si>
  <si>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</si>
  <si>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</si>
  <si>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Междисциплинарные модули</t>
  </si>
  <si>
    <t>МДМ</t>
  </si>
  <si>
    <t>Ремонт и наладка сельскохозяйственной техники и оборудования</t>
  </si>
  <si>
    <t>МДМ.01</t>
  </si>
  <si>
    <t>ОП.01</t>
  </si>
  <si>
    <t>Основы инженерной графики</t>
  </si>
  <si>
    <t>ОП.02</t>
  </si>
  <si>
    <t>Механизированные работы в сельскохозяйственном производстве</t>
  </si>
  <si>
    <t>МДМ.02</t>
  </si>
  <si>
    <t>ОП.03</t>
  </si>
  <si>
    <t>ОП.04</t>
  </si>
  <si>
    <t>Основы агрономии</t>
  </si>
  <si>
    <t>ОП.05</t>
  </si>
  <si>
    <t>Основы зоотехнии</t>
  </si>
  <si>
    <t>ОП.06</t>
  </si>
  <si>
    <t>Основы микробиологии, санитарии и гигиены</t>
  </si>
  <si>
    <t>Выполнение работ по ремонту и наладке сельскохозяйственных машин и оборудования</t>
  </si>
  <si>
    <t>Технология выполнения работ по ремонту и наладке сельскохозяйственных машин и оборудования</t>
  </si>
  <si>
    <t>МДК 01.01</t>
  </si>
  <si>
    <t>ПМ. 01</t>
  </si>
  <si>
    <t>Выполнение механизированных работ в сельскохозяйственном производстве с поддержанием технического состояния средств механизации</t>
  </si>
  <si>
    <t>Технология выполнения механизированных работ в сельскохозяйственном производстве с поддержанием технического состояния средств механизации</t>
  </si>
  <si>
    <t>Учебная практика</t>
  </si>
  <si>
    <t>ОП.07</t>
  </si>
  <si>
    <t>ПМ.03</t>
  </si>
  <si>
    <t>УП 03</t>
  </si>
  <si>
    <t xml:space="preserve">Транспортировка грузов </t>
  </si>
  <si>
    <t>Теоретическая подготовка водителей автомобилей категории "С"</t>
  </si>
  <si>
    <t xml:space="preserve"> </t>
  </si>
  <si>
    <t>8ДЗ</t>
  </si>
  <si>
    <t>5ДЗ</t>
  </si>
  <si>
    <t>2Э</t>
  </si>
  <si>
    <t>2ДЗ</t>
  </si>
  <si>
    <t>5Э</t>
  </si>
  <si>
    <r>
      <t xml:space="preserve">                            </t>
    </r>
    <r>
      <rPr>
        <b/>
        <sz val="10"/>
        <color theme="1"/>
        <rFont val="Times New Roman"/>
        <family val="1"/>
        <charset val="204"/>
      </rPr>
      <t xml:space="preserve"> Государственная итоговая аттестация проводится  в форме демонстрационного экзамена</t>
    </r>
  </si>
  <si>
    <t>МДК02.01</t>
  </si>
  <si>
    <t>Э(2)</t>
  </si>
  <si>
    <t>Э(3)</t>
  </si>
  <si>
    <t>Эм(4)</t>
  </si>
  <si>
    <t>ДЗ(2)</t>
  </si>
  <si>
    <t>ДЗ(3)</t>
  </si>
  <si>
    <t>ДЗ(4)</t>
  </si>
  <si>
    <t>ДЗ(1)</t>
  </si>
  <si>
    <t>МДК03.01</t>
  </si>
  <si>
    <r>
      <t>Учебная практика (Индивидуальное вождение автомобилей категории"С")</t>
    </r>
    <r>
      <rPr>
        <i/>
        <sz val="10"/>
        <color rgb="FF000000"/>
        <rFont val="Times New Roman"/>
        <family val="1"/>
        <charset val="204"/>
      </rPr>
      <t>(вне сетки часов учебного времени)</t>
    </r>
  </si>
  <si>
    <t>Обществознание</t>
  </si>
  <si>
    <t>География</t>
  </si>
  <si>
    <t>Биология</t>
  </si>
  <si>
    <t>Химия</t>
  </si>
  <si>
    <t>Э(4)</t>
  </si>
  <si>
    <t>ООД.12</t>
  </si>
  <si>
    <t>ООД.13</t>
  </si>
  <si>
    <t>ИП</t>
  </si>
  <si>
    <t>ДФК(2)</t>
  </si>
  <si>
    <t>6Э</t>
  </si>
  <si>
    <t>0Э</t>
  </si>
  <si>
    <t>в том числе практическая подготовка</t>
  </si>
  <si>
    <t>Индивидуальный проект</t>
  </si>
  <si>
    <r>
      <t>Учебная практика (Индивидуальное вождение трактора категории В,С,D,E,F)</t>
    </r>
    <r>
      <rPr>
        <i/>
        <sz val="10"/>
        <color rgb="FF000000"/>
        <rFont val="Times New Roman"/>
        <family val="1"/>
        <charset val="204"/>
      </rPr>
      <t>(вне сетки часов учебного времени по 6 ч на категорию)</t>
    </r>
  </si>
  <si>
    <t>Основы безопасности и защита Родины»</t>
  </si>
  <si>
    <r>
      <t xml:space="preserve"> </t>
    </r>
    <r>
      <rPr>
        <b/>
        <sz val="12"/>
        <color theme="1"/>
        <rFont val="Times New Roman"/>
        <family val="1"/>
        <charset val="204"/>
      </rPr>
      <t>План учебного процесса для ОП СПО ППКРС 35.01.27 "Мастер сельскохозяйственного производства" (2024-2026 гг.)</t>
    </r>
  </si>
  <si>
    <t xml:space="preserve">другие формы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</si>
</sst>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/>
    <xf numFmtId="0" fontId="3" fillId="0" borderId="5" xfId="0" applyFont="1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textRotation="90" wrapText="1"/>
    </xf>
    <xf numFmtId="0" fontId="1" fillId="0" borderId="11" xfId="0" applyFont="1" applyBorder="1" applyAlignment="1">
      <alignment horizontal="center" vertical="center" textRotation="90" wrapText="1" readingOrder="2"/>
    </xf>
    <xf numFmtId="0" fontId="1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9" xfId="0" applyFont="1" applyBorder="1"/>
    <xf numFmtId="0" fontId="3" fillId="0" borderId="5" xfId="0" applyFont="1" applyBorder="1" applyAlignment="1">
      <alignment horizontal="center" vertical="center" wrapText="1"/>
    </xf>
    <xf numFmtId="0" fontId="15" fillId="0" borderId="3" xfId="0" applyFont="1" applyBorder="1"/>
    <xf numFmtId="0" fontId="3" fillId="0" borderId="6" xfId="0" applyFont="1" applyBorder="1"/>
    <xf numFmtId="0" fontId="1" fillId="0" borderId="7" xfId="0" applyFont="1" applyBorder="1" applyAlignment="1">
      <alignment vertical="center" wrapText="1"/>
    </xf>
    <xf numFmtId="0" fontId="15" fillId="0" borderId="8" xfId="0" applyFont="1" applyBorder="1"/>
    <xf numFmtId="0" fontId="15" fillId="0" borderId="33" xfId="0" applyFont="1" applyBorder="1"/>
    <xf numFmtId="0" fontId="3" fillId="0" borderId="19" xfId="0" applyFont="1" applyBorder="1" applyAlignment="1">
      <alignment horizontal="left" vertical="top"/>
    </xf>
    <xf numFmtId="0" fontId="16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20" xfId="0" applyFont="1" applyBorder="1"/>
    <xf numFmtId="0" fontId="15" fillId="0" borderId="1" xfId="0" applyFont="1" applyBorder="1"/>
    <xf numFmtId="0" fontId="5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5" fillId="0" borderId="37" xfId="0" applyFont="1" applyBorder="1"/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5" fillId="0" borderId="14" xfId="0" applyFont="1" applyBorder="1"/>
    <xf numFmtId="0" fontId="3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 wrapText="1"/>
    </xf>
    <xf numFmtId="0" fontId="23" fillId="6" borderId="40" xfId="0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15" fillId="0" borderId="40" xfId="0" applyFont="1" applyBorder="1"/>
    <xf numFmtId="0" fontId="3" fillId="0" borderId="3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5" fillId="8" borderId="1" xfId="0" applyFont="1" applyFill="1" applyBorder="1"/>
    <xf numFmtId="0" fontId="3" fillId="8" borderId="2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90" wrapText="1" readingOrder="1"/>
    </xf>
    <xf numFmtId="0" fontId="2" fillId="0" borderId="10" xfId="0" applyFont="1" applyBorder="1" applyAlignment="1">
      <alignment horizontal="center" vertical="center" textRotation="90" wrapText="1" readingOrder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16</xdr:col>
      <xdr:colOff>47625</xdr:colOff>
      <xdr:row>37</xdr:row>
      <xdr:rowOff>48329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801224" cy="7096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22" zoomScaleNormal="100" workbookViewId="0"/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58" zoomScale="90" zoomScaleNormal="90" workbookViewId="0">
      <selection activeCell="M6" sqref="M6:P6"/>
    </sheetView>
  </sheetViews>
  <sheetFormatPr defaultRowHeight="15" x14ac:dyDescent="0.25"/>
  <cols>
    <col min="1" max="1" width="9.85546875" style="61" customWidth="1"/>
    <col min="2" max="2" width="28.85546875" style="61" customWidth="1"/>
    <col min="3" max="4" width="7.28515625" style="61" customWidth="1"/>
    <col min="5" max="5" width="8.28515625" style="61" customWidth="1"/>
    <col min="6" max="6" width="7.85546875" style="61" customWidth="1"/>
    <col min="7" max="10" width="7.7109375" style="61" customWidth="1"/>
    <col min="11" max="12" width="5.7109375" style="61" customWidth="1"/>
    <col min="13" max="16" width="7.7109375" style="61" customWidth="1"/>
    <col min="17" max="16384" width="9.140625" style="61"/>
  </cols>
  <sheetData>
    <row r="1" spans="1:17" ht="19.5" thickBot="1" x14ac:dyDescent="0.35">
      <c r="A1" s="217" t="s">
        <v>139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x14ac:dyDescent="0.25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  <c r="Q2" s="106"/>
    </row>
    <row r="3" spans="1:17" ht="82.5" customHeight="1" thickBot="1" x14ac:dyDescent="0.3">
      <c r="A3" s="218" t="s">
        <v>0</v>
      </c>
      <c r="B3" s="198" t="s">
        <v>51</v>
      </c>
      <c r="C3" s="198" t="s">
        <v>39</v>
      </c>
      <c r="D3" s="198"/>
      <c r="E3" s="200" t="s">
        <v>48</v>
      </c>
      <c r="F3" s="198"/>
      <c r="G3" s="198"/>
      <c r="H3" s="198"/>
      <c r="I3" s="198"/>
      <c r="J3" s="198"/>
      <c r="K3" s="198"/>
      <c r="L3" s="198"/>
      <c r="M3" s="198" t="s">
        <v>1</v>
      </c>
      <c r="N3" s="198"/>
      <c r="O3" s="198"/>
      <c r="P3" s="199"/>
      <c r="Q3" s="106"/>
    </row>
    <row r="4" spans="1:17" ht="31.5" customHeight="1" x14ac:dyDescent="0.25">
      <c r="A4" s="218"/>
      <c r="B4" s="198"/>
      <c r="C4" s="221" t="s">
        <v>40</v>
      </c>
      <c r="D4" s="215" t="s">
        <v>41</v>
      </c>
      <c r="E4" s="223" t="s">
        <v>42</v>
      </c>
      <c r="F4" s="227" t="s">
        <v>2</v>
      </c>
      <c r="G4" s="234" t="s">
        <v>44</v>
      </c>
      <c r="H4" s="234"/>
      <c r="I4" s="234"/>
      <c r="J4" s="234"/>
      <c r="K4" s="234"/>
      <c r="L4" s="234"/>
      <c r="M4" s="229" t="s">
        <v>3</v>
      </c>
      <c r="N4" s="229"/>
      <c r="O4" s="230" t="s">
        <v>4</v>
      </c>
      <c r="P4" s="231"/>
      <c r="Q4" s="106"/>
    </row>
    <row r="5" spans="1:17" ht="31.5" customHeight="1" x14ac:dyDescent="0.25">
      <c r="A5" s="218"/>
      <c r="B5" s="198"/>
      <c r="C5" s="221"/>
      <c r="D5" s="215"/>
      <c r="E5" s="224"/>
      <c r="F5" s="227"/>
      <c r="G5" s="234"/>
      <c r="H5" s="234"/>
      <c r="I5" s="234"/>
      <c r="J5" s="234"/>
      <c r="K5" s="234"/>
      <c r="L5" s="234"/>
      <c r="M5" s="234" t="s">
        <v>52</v>
      </c>
      <c r="N5" s="234"/>
      <c r="O5" s="234"/>
      <c r="P5" s="235"/>
      <c r="Q5" s="106"/>
    </row>
    <row r="6" spans="1:17" ht="38.25" customHeight="1" x14ac:dyDescent="0.25">
      <c r="A6" s="218"/>
      <c r="B6" s="198"/>
      <c r="C6" s="221"/>
      <c r="D6" s="215"/>
      <c r="E6" s="225"/>
      <c r="F6" s="227"/>
      <c r="G6" s="232" t="s">
        <v>43</v>
      </c>
      <c r="H6" s="234" t="s">
        <v>45</v>
      </c>
      <c r="I6" s="234"/>
      <c r="J6" s="232" t="s">
        <v>135</v>
      </c>
      <c r="K6" s="232" t="s">
        <v>49</v>
      </c>
      <c r="L6" s="236" t="s">
        <v>50</v>
      </c>
      <c r="M6" s="188" t="s">
        <v>5</v>
      </c>
      <c r="N6" s="188" t="s">
        <v>6</v>
      </c>
      <c r="O6" s="189" t="s">
        <v>7</v>
      </c>
      <c r="P6" s="190" t="s">
        <v>8</v>
      </c>
      <c r="Q6" s="106"/>
    </row>
    <row r="7" spans="1:17" ht="71.25" thickBot="1" x14ac:dyDescent="0.3">
      <c r="A7" s="219"/>
      <c r="B7" s="220"/>
      <c r="C7" s="222"/>
      <c r="D7" s="216"/>
      <c r="E7" s="226"/>
      <c r="F7" s="228"/>
      <c r="G7" s="233"/>
      <c r="H7" s="73" t="s">
        <v>46</v>
      </c>
      <c r="I7" s="74" t="s">
        <v>47</v>
      </c>
      <c r="J7" s="233"/>
      <c r="K7" s="233"/>
      <c r="L7" s="237"/>
      <c r="M7" s="4" t="s">
        <v>9</v>
      </c>
      <c r="N7" s="4" t="s">
        <v>10</v>
      </c>
      <c r="O7" s="4" t="s">
        <v>9</v>
      </c>
      <c r="P7" s="75" t="s">
        <v>10</v>
      </c>
      <c r="Q7" s="106"/>
    </row>
    <row r="8" spans="1:17" ht="15.75" thickBot="1" x14ac:dyDescent="0.3">
      <c r="A8" s="23">
        <v>1</v>
      </c>
      <c r="B8" s="24">
        <v>2</v>
      </c>
      <c r="C8" s="24">
        <v>3</v>
      </c>
      <c r="D8" s="97">
        <v>4</v>
      </c>
      <c r="E8" s="141">
        <v>5</v>
      </c>
      <c r="F8" s="98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80">
        <v>16</v>
      </c>
      <c r="Q8" s="106"/>
    </row>
    <row r="9" spans="1:17" ht="15.75" thickBot="1" x14ac:dyDescent="0.3">
      <c r="A9" s="25" t="s">
        <v>11</v>
      </c>
      <c r="B9" s="22" t="s">
        <v>12</v>
      </c>
      <c r="C9" s="22" t="s">
        <v>108</v>
      </c>
      <c r="D9" s="64" t="s">
        <v>133</v>
      </c>
      <c r="E9" s="63">
        <f>SUM(E10:E23)</f>
        <v>1476</v>
      </c>
      <c r="F9" s="96">
        <f>SUM(F10:F20)</f>
        <v>0</v>
      </c>
      <c r="G9" s="185">
        <f t="shared" ref="G9:P9" si="0">SUM(G10:G23)</f>
        <v>1440</v>
      </c>
      <c r="H9" s="22">
        <f t="shared" si="0"/>
        <v>790</v>
      </c>
      <c r="I9" s="22">
        <f t="shared" si="0"/>
        <v>650</v>
      </c>
      <c r="J9" s="22">
        <f t="shared" si="0"/>
        <v>0</v>
      </c>
      <c r="K9" s="79"/>
      <c r="L9" s="79"/>
      <c r="M9" s="22">
        <f t="shared" si="0"/>
        <v>540</v>
      </c>
      <c r="N9" s="22">
        <f t="shared" si="0"/>
        <v>570</v>
      </c>
      <c r="O9" s="22">
        <f t="shared" si="0"/>
        <v>210</v>
      </c>
      <c r="P9" s="72">
        <f t="shared" si="0"/>
        <v>156</v>
      </c>
      <c r="Q9" s="106"/>
    </row>
    <row r="10" spans="1:17" x14ac:dyDescent="0.25">
      <c r="A10" s="111" t="s">
        <v>56</v>
      </c>
      <c r="B10" s="36" t="s">
        <v>13</v>
      </c>
      <c r="C10" s="15"/>
      <c r="D10" s="54" t="s">
        <v>115</v>
      </c>
      <c r="E10" s="142">
        <f>SUM(M10,N10,O10,P10)</f>
        <v>78</v>
      </c>
      <c r="F10" s="55"/>
      <c r="G10" s="175">
        <v>72</v>
      </c>
      <c r="H10" s="45">
        <v>36</v>
      </c>
      <c r="I10" s="48">
        <v>36</v>
      </c>
      <c r="J10" s="20"/>
      <c r="K10" s="20">
        <v>2</v>
      </c>
      <c r="L10" s="94">
        <v>6</v>
      </c>
      <c r="M10" s="21">
        <v>36</v>
      </c>
      <c r="N10" s="21">
        <v>42</v>
      </c>
      <c r="O10" s="5" t="s">
        <v>107</v>
      </c>
      <c r="P10" s="82" t="s">
        <v>107</v>
      </c>
      <c r="Q10" s="106"/>
    </row>
    <row r="11" spans="1:17" x14ac:dyDescent="0.25">
      <c r="A11" s="81" t="s">
        <v>57</v>
      </c>
      <c r="B11" s="37" t="s">
        <v>14</v>
      </c>
      <c r="C11" s="1" t="s">
        <v>118</v>
      </c>
      <c r="D11" s="51"/>
      <c r="E11" s="143">
        <f>SUM(M11,N11,O11,P11)</f>
        <v>108</v>
      </c>
      <c r="F11" s="52"/>
      <c r="G11" s="172">
        <v>108</v>
      </c>
      <c r="H11" s="10">
        <v>54</v>
      </c>
      <c r="I11" s="10">
        <v>54</v>
      </c>
      <c r="J11" s="9"/>
      <c r="K11" s="9"/>
      <c r="L11" s="9">
        <v>2</v>
      </c>
      <c r="M11" s="8">
        <v>54</v>
      </c>
      <c r="N11" s="8">
        <v>54</v>
      </c>
      <c r="O11" s="3"/>
      <c r="P11" s="83"/>
      <c r="Q11" s="106"/>
    </row>
    <row r="12" spans="1:17" x14ac:dyDescent="0.25">
      <c r="A12" s="81" t="s">
        <v>58</v>
      </c>
      <c r="B12" s="37" t="s">
        <v>15</v>
      </c>
      <c r="C12" s="1" t="s">
        <v>120</v>
      </c>
      <c r="D12" s="51"/>
      <c r="E12" s="143">
        <f>SUM(M12,N12,O12,P12)</f>
        <v>72</v>
      </c>
      <c r="F12" s="52"/>
      <c r="G12" s="172">
        <v>72</v>
      </c>
      <c r="H12" s="10">
        <v>2</v>
      </c>
      <c r="I12" s="10">
        <v>70</v>
      </c>
      <c r="J12" s="9"/>
      <c r="K12" s="9"/>
      <c r="L12" s="9">
        <v>2</v>
      </c>
      <c r="M12" s="8"/>
      <c r="N12" s="8">
        <v>36</v>
      </c>
      <c r="O12" s="3"/>
      <c r="P12" s="83">
        <v>36</v>
      </c>
      <c r="Q12" s="106"/>
    </row>
    <row r="13" spans="1:17" x14ac:dyDescent="0.25">
      <c r="A13" s="81" t="s">
        <v>59</v>
      </c>
      <c r="B13" s="37" t="s">
        <v>19</v>
      </c>
      <c r="C13" s="44"/>
      <c r="D13" s="136" t="s">
        <v>128</v>
      </c>
      <c r="E13" s="143">
        <f>SUM(M13,N13,O13+P13)</f>
        <v>312</v>
      </c>
      <c r="F13" s="52"/>
      <c r="G13" s="172">
        <v>306</v>
      </c>
      <c r="H13" s="10">
        <v>236</v>
      </c>
      <c r="I13" s="10">
        <v>70</v>
      </c>
      <c r="J13" s="9"/>
      <c r="K13" s="9">
        <v>2</v>
      </c>
      <c r="L13" s="95">
        <v>6</v>
      </c>
      <c r="M13" s="8">
        <v>90</v>
      </c>
      <c r="N13" s="8">
        <v>90</v>
      </c>
      <c r="O13" s="3">
        <v>84</v>
      </c>
      <c r="P13" s="83">
        <v>48</v>
      </c>
      <c r="Q13" s="106"/>
    </row>
    <row r="14" spans="1:17" x14ac:dyDescent="0.25">
      <c r="A14" s="81" t="s">
        <v>60</v>
      </c>
      <c r="B14" s="37" t="s">
        <v>16</v>
      </c>
      <c r="C14" s="1"/>
      <c r="D14" s="51" t="s">
        <v>116</v>
      </c>
      <c r="E14" s="143">
        <f t="shared" ref="E14:E23" si="1">SUM(M14,N14,O14,P14)</f>
        <v>142</v>
      </c>
      <c r="F14" s="52"/>
      <c r="G14" s="172">
        <v>136</v>
      </c>
      <c r="H14" s="47">
        <v>90</v>
      </c>
      <c r="I14" s="47">
        <v>46</v>
      </c>
      <c r="J14" s="9"/>
      <c r="K14" s="9">
        <v>2</v>
      </c>
      <c r="L14" s="95">
        <v>6</v>
      </c>
      <c r="M14" s="8">
        <v>44</v>
      </c>
      <c r="N14" s="8">
        <v>50</v>
      </c>
      <c r="O14" s="3">
        <v>48</v>
      </c>
      <c r="P14" s="83"/>
      <c r="Q14" s="106"/>
    </row>
    <row r="15" spans="1:17" x14ac:dyDescent="0.25">
      <c r="A15" s="81" t="s">
        <v>61</v>
      </c>
      <c r="B15" s="37" t="s">
        <v>18</v>
      </c>
      <c r="C15" s="1" t="s">
        <v>118</v>
      </c>
      <c r="D15" s="51"/>
      <c r="E15" s="143">
        <f t="shared" si="1"/>
        <v>72</v>
      </c>
      <c r="F15" s="52"/>
      <c r="G15" s="172">
        <v>72</v>
      </c>
      <c r="H15" s="10">
        <v>14</v>
      </c>
      <c r="I15" s="10">
        <v>58</v>
      </c>
      <c r="J15" s="9"/>
      <c r="K15" s="9"/>
      <c r="L15" s="9">
        <v>2</v>
      </c>
      <c r="M15" s="8">
        <v>36</v>
      </c>
      <c r="N15" s="8">
        <v>36</v>
      </c>
      <c r="O15" s="3"/>
      <c r="P15" s="83"/>
      <c r="Q15" s="106"/>
    </row>
    <row r="16" spans="1:17" ht="25.5" x14ac:dyDescent="0.25">
      <c r="A16" s="81" t="s">
        <v>62</v>
      </c>
      <c r="B16" s="37" t="s">
        <v>138</v>
      </c>
      <c r="C16" s="1" t="s">
        <v>121</v>
      </c>
      <c r="D16" s="51"/>
      <c r="E16" s="143">
        <f t="shared" si="1"/>
        <v>68</v>
      </c>
      <c r="F16" s="52"/>
      <c r="G16" s="172">
        <v>68</v>
      </c>
      <c r="H16" s="10">
        <v>22</v>
      </c>
      <c r="I16" s="47">
        <v>46</v>
      </c>
      <c r="J16" s="9"/>
      <c r="K16" s="9"/>
      <c r="L16" s="9">
        <v>2</v>
      </c>
      <c r="M16" s="8">
        <v>68</v>
      </c>
      <c r="N16" s="8"/>
      <c r="O16" s="3"/>
      <c r="P16" s="83"/>
      <c r="Q16" s="106"/>
    </row>
    <row r="17" spans="1:17" x14ac:dyDescent="0.25">
      <c r="A17" s="81" t="s">
        <v>63</v>
      </c>
      <c r="B17" s="37" t="s">
        <v>55</v>
      </c>
      <c r="C17" s="1"/>
      <c r="D17" s="136" t="s">
        <v>115</v>
      </c>
      <c r="E17" s="143">
        <f t="shared" si="1"/>
        <v>112</v>
      </c>
      <c r="F17" s="52"/>
      <c r="G17" s="172">
        <v>106</v>
      </c>
      <c r="H17" s="10">
        <v>26</v>
      </c>
      <c r="I17" s="10">
        <v>80</v>
      </c>
      <c r="J17" s="9"/>
      <c r="K17" s="9">
        <v>2</v>
      </c>
      <c r="L17" s="95">
        <v>6</v>
      </c>
      <c r="M17" s="8">
        <v>54</v>
      </c>
      <c r="N17" s="8">
        <v>58</v>
      </c>
      <c r="O17" s="3"/>
      <c r="P17" s="83"/>
      <c r="Q17" s="106"/>
    </row>
    <row r="18" spans="1:17" x14ac:dyDescent="0.25">
      <c r="A18" s="81" t="s">
        <v>64</v>
      </c>
      <c r="B18" s="43" t="s">
        <v>17</v>
      </c>
      <c r="C18" s="1"/>
      <c r="D18" s="136" t="s">
        <v>115</v>
      </c>
      <c r="E18" s="143">
        <f t="shared" si="1"/>
        <v>114</v>
      </c>
      <c r="F18" s="52"/>
      <c r="G18" s="172">
        <v>108</v>
      </c>
      <c r="H18" s="10">
        <v>92</v>
      </c>
      <c r="I18" s="47">
        <v>16</v>
      </c>
      <c r="J18" s="9"/>
      <c r="K18" s="9">
        <v>2</v>
      </c>
      <c r="L18" s="95">
        <v>6</v>
      </c>
      <c r="M18" s="8">
        <v>54</v>
      </c>
      <c r="N18" s="8">
        <v>60</v>
      </c>
      <c r="O18" s="3"/>
      <c r="P18" s="83"/>
      <c r="Q18" s="106"/>
    </row>
    <row r="19" spans="1:17" x14ac:dyDescent="0.25">
      <c r="A19" s="81" t="s">
        <v>65</v>
      </c>
      <c r="B19" s="37" t="s">
        <v>124</v>
      </c>
      <c r="C19" s="1" t="s">
        <v>121</v>
      </c>
      <c r="D19" s="51"/>
      <c r="E19" s="143">
        <f t="shared" si="1"/>
        <v>72</v>
      </c>
      <c r="F19" s="52"/>
      <c r="G19" s="172">
        <v>72</v>
      </c>
      <c r="H19" s="10">
        <v>38</v>
      </c>
      <c r="I19" s="10">
        <v>34</v>
      </c>
      <c r="J19" s="9"/>
      <c r="K19" s="9"/>
      <c r="L19" s="9">
        <v>2</v>
      </c>
      <c r="M19" s="8">
        <v>72</v>
      </c>
      <c r="N19" s="8"/>
      <c r="O19" s="3"/>
      <c r="P19" s="83"/>
      <c r="Q19" s="106"/>
    </row>
    <row r="20" spans="1:17" x14ac:dyDescent="0.25">
      <c r="A20" s="81" t="s">
        <v>66</v>
      </c>
      <c r="B20" s="37" t="s">
        <v>125</v>
      </c>
      <c r="C20" s="1" t="s">
        <v>120</v>
      </c>
      <c r="D20" s="51"/>
      <c r="E20" s="143">
        <f t="shared" si="1"/>
        <v>72</v>
      </c>
      <c r="F20" s="52"/>
      <c r="G20" s="172">
        <v>72</v>
      </c>
      <c r="H20" s="10">
        <v>44</v>
      </c>
      <c r="I20" s="10">
        <v>28</v>
      </c>
      <c r="J20" s="9"/>
      <c r="K20" s="9"/>
      <c r="L20" s="9">
        <v>2</v>
      </c>
      <c r="M20" s="8"/>
      <c r="N20" s="8"/>
      <c r="O20" s="3"/>
      <c r="P20" s="83">
        <v>72</v>
      </c>
      <c r="Q20" s="106"/>
    </row>
    <row r="21" spans="1:17" x14ac:dyDescent="0.25">
      <c r="A21" s="40" t="s">
        <v>129</v>
      </c>
      <c r="B21" s="37" t="s">
        <v>127</v>
      </c>
      <c r="C21" s="1" t="s">
        <v>118</v>
      </c>
      <c r="D21" s="51"/>
      <c r="E21" s="143">
        <f t="shared" si="1"/>
        <v>72</v>
      </c>
      <c r="F21" s="52"/>
      <c r="G21" s="172">
        <v>72</v>
      </c>
      <c r="H21" s="10">
        <v>34</v>
      </c>
      <c r="I21" s="10">
        <v>38</v>
      </c>
      <c r="J21" s="9"/>
      <c r="K21" s="9"/>
      <c r="L21" s="9">
        <v>2</v>
      </c>
      <c r="M21" s="8"/>
      <c r="N21" s="8">
        <v>72</v>
      </c>
      <c r="O21" s="3"/>
      <c r="P21" s="83"/>
      <c r="Q21" s="106"/>
    </row>
    <row r="22" spans="1:17" x14ac:dyDescent="0.25">
      <c r="A22" s="40" t="s">
        <v>130</v>
      </c>
      <c r="B22" s="62" t="s">
        <v>126</v>
      </c>
      <c r="C22" s="1"/>
      <c r="D22" s="51" t="s">
        <v>116</v>
      </c>
      <c r="E22" s="143">
        <f t="shared" si="1"/>
        <v>150</v>
      </c>
      <c r="F22" s="52"/>
      <c r="G22" s="172">
        <v>144</v>
      </c>
      <c r="H22" s="10">
        <v>84</v>
      </c>
      <c r="I22" s="10">
        <v>60</v>
      </c>
      <c r="J22" s="9"/>
      <c r="K22" s="9">
        <v>2</v>
      </c>
      <c r="L22" s="95">
        <v>6</v>
      </c>
      <c r="M22" s="8"/>
      <c r="N22" s="8">
        <v>72</v>
      </c>
      <c r="O22" s="3">
        <v>78</v>
      </c>
      <c r="P22" s="83"/>
      <c r="Q22" s="106"/>
    </row>
    <row r="23" spans="1:17" ht="20.100000000000001" customHeight="1" thickBot="1" x14ac:dyDescent="0.3">
      <c r="A23" s="77" t="s">
        <v>131</v>
      </c>
      <c r="B23" s="39" t="s">
        <v>136</v>
      </c>
      <c r="C23" s="14" t="s">
        <v>121</v>
      </c>
      <c r="D23" s="137"/>
      <c r="E23" s="144">
        <f t="shared" si="1"/>
        <v>32</v>
      </c>
      <c r="F23" s="53"/>
      <c r="G23" s="173">
        <v>32</v>
      </c>
      <c r="H23" s="46">
        <v>18</v>
      </c>
      <c r="I23" s="46">
        <v>14</v>
      </c>
      <c r="J23" s="16"/>
      <c r="K23" s="46"/>
      <c r="L23" s="16">
        <v>2</v>
      </c>
      <c r="M23" s="17">
        <v>32</v>
      </c>
      <c r="N23" s="17"/>
      <c r="O23" s="18"/>
      <c r="P23" s="84"/>
      <c r="Q23" s="106"/>
    </row>
    <row r="24" spans="1:17" ht="30" customHeight="1" thickBot="1" x14ac:dyDescent="0.3">
      <c r="A24" s="25" t="s">
        <v>68</v>
      </c>
      <c r="B24" s="22" t="s">
        <v>67</v>
      </c>
      <c r="C24" s="22" t="s">
        <v>109</v>
      </c>
      <c r="D24" s="64" t="s">
        <v>134</v>
      </c>
      <c r="E24" s="145">
        <f t="shared" ref="E24:M24" si="2">SUM(E25:E30)</f>
        <v>216</v>
      </c>
      <c r="F24" s="139">
        <f t="shared" si="2"/>
        <v>0</v>
      </c>
      <c r="G24" s="174">
        <f t="shared" si="2"/>
        <v>216</v>
      </c>
      <c r="H24" s="78">
        <f t="shared" si="2"/>
        <v>88</v>
      </c>
      <c r="I24" s="78">
        <f t="shared" si="2"/>
        <v>128</v>
      </c>
      <c r="J24" s="78">
        <f t="shared" si="2"/>
        <v>29</v>
      </c>
      <c r="K24" s="93"/>
      <c r="L24" s="93"/>
      <c r="M24" s="78">
        <f t="shared" si="2"/>
        <v>0</v>
      </c>
      <c r="N24" s="78">
        <f t="shared" ref="N24:O24" si="3">SUM(N25:N30)</f>
        <v>72</v>
      </c>
      <c r="O24" s="78">
        <f t="shared" si="3"/>
        <v>36</v>
      </c>
      <c r="P24" s="72">
        <f>SUM(P25,P26,P27,P28,P29,P30)</f>
        <v>108</v>
      </c>
      <c r="Q24" s="106"/>
    </row>
    <row r="25" spans="1:17" x14ac:dyDescent="0.25">
      <c r="A25" s="19" t="s">
        <v>69</v>
      </c>
      <c r="B25" s="76" t="s">
        <v>75</v>
      </c>
      <c r="C25" s="15" t="s">
        <v>120</v>
      </c>
      <c r="D25" s="54"/>
      <c r="E25" s="146">
        <f t="shared" ref="E25:E30" si="4">SUM(G25)</f>
        <v>36</v>
      </c>
      <c r="F25" s="55"/>
      <c r="G25" s="175">
        <f t="shared" ref="G25:G30" si="5">SUM(M25:P25)</f>
        <v>36</v>
      </c>
      <c r="H25" s="48">
        <v>15</v>
      </c>
      <c r="I25" s="48">
        <v>21</v>
      </c>
      <c r="J25" s="91">
        <v>21</v>
      </c>
      <c r="K25" s="48"/>
      <c r="L25" s="91">
        <v>1</v>
      </c>
      <c r="M25" s="21"/>
      <c r="N25" s="21"/>
      <c r="O25" s="5"/>
      <c r="P25" s="85">
        <v>36</v>
      </c>
      <c r="Q25" s="106"/>
    </row>
    <row r="26" spans="1:17" ht="35.1" customHeight="1" x14ac:dyDescent="0.25">
      <c r="A26" s="2" t="s">
        <v>70</v>
      </c>
      <c r="B26" s="43" t="s">
        <v>76</v>
      </c>
      <c r="C26" s="1" t="s">
        <v>132</v>
      </c>
      <c r="D26" s="138"/>
      <c r="E26" s="147">
        <f t="shared" si="4"/>
        <v>36</v>
      </c>
      <c r="F26" s="52"/>
      <c r="G26" s="172">
        <f t="shared" si="5"/>
        <v>36</v>
      </c>
      <c r="H26" s="47">
        <v>3</v>
      </c>
      <c r="I26" s="47">
        <v>33</v>
      </c>
      <c r="J26" s="92"/>
      <c r="K26" s="47"/>
      <c r="L26" s="92">
        <v>1</v>
      </c>
      <c r="M26" s="8"/>
      <c r="N26" s="8">
        <v>36</v>
      </c>
      <c r="O26" s="3"/>
      <c r="P26" s="83"/>
      <c r="Q26" s="106"/>
    </row>
    <row r="27" spans="1:17" ht="24.95" customHeight="1" x14ac:dyDescent="0.25">
      <c r="A27" s="2" t="s">
        <v>71</v>
      </c>
      <c r="B27" s="37" t="s">
        <v>33</v>
      </c>
      <c r="C27" s="1" t="s">
        <v>119</v>
      </c>
      <c r="D27" s="51"/>
      <c r="E27" s="147">
        <f t="shared" si="4"/>
        <v>36</v>
      </c>
      <c r="F27" s="52"/>
      <c r="G27" s="172">
        <f t="shared" si="5"/>
        <v>36</v>
      </c>
      <c r="H27" s="10">
        <v>14</v>
      </c>
      <c r="I27" s="10">
        <v>22</v>
      </c>
      <c r="J27" s="9"/>
      <c r="K27" s="10"/>
      <c r="L27" s="9">
        <v>1</v>
      </c>
      <c r="M27" s="8"/>
      <c r="N27" s="8"/>
      <c r="O27" s="3">
        <v>36</v>
      </c>
      <c r="P27" s="83"/>
      <c r="Q27" s="106"/>
    </row>
    <row r="28" spans="1:17" x14ac:dyDescent="0.25">
      <c r="A28" s="2" t="s">
        <v>72</v>
      </c>
      <c r="B28" s="37" t="s">
        <v>18</v>
      </c>
      <c r="C28" s="1" t="s">
        <v>118</v>
      </c>
      <c r="D28" s="51"/>
      <c r="E28" s="147">
        <f t="shared" si="4"/>
        <v>36</v>
      </c>
      <c r="F28" s="52"/>
      <c r="G28" s="172">
        <f t="shared" si="5"/>
        <v>36</v>
      </c>
      <c r="H28" s="10">
        <v>1</v>
      </c>
      <c r="I28" s="10">
        <v>35</v>
      </c>
      <c r="J28" s="9"/>
      <c r="K28" s="10"/>
      <c r="L28" s="9">
        <v>1</v>
      </c>
      <c r="M28" s="8"/>
      <c r="N28" s="8">
        <v>36</v>
      </c>
      <c r="O28" s="3"/>
      <c r="P28" s="86"/>
      <c r="Q28" s="106"/>
    </row>
    <row r="29" spans="1:17" ht="20.100000000000001" customHeight="1" x14ac:dyDescent="0.25">
      <c r="A29" s="28" t="s">
        <v>73</v>
      </c>
      <c r="B29" s="41" t="s">
        <v>77</v>
      </c>
      <c r="C29" s="1" t="s">
        <v>120</v>
      </c>
      <c r="D29" s="99"/>
      <c r="E29" s="148">
        <f t="shared" si="4"/>
        <v>36</v>
      </c>
      <c r="F29" s="50"/>
      <c r="G29" s="176">
        <f t="shared" si="5"/>
        <v>36</v>
      </c>
      <c r="H29" s="10">
        <v>28</v>
      </c>
      <c r="I29" s="42">
        <v>8</v>
      </c>
      <c r="J29" s="42">
        <v>8</v>
      </c>
      <c r="K29" s="42"/>
      <c r="L29" s="60">
        <v>1</v>
      </c>
      <c r="M29" s="29"/>
      <c r="N29" s="29"/>
      <c r="O29" s="7"/>
      <c r="P29" s="83">
        <v>36</v>
      </c>
      <c r="Q29" s="106"/>
    </row>
    <row r="30" spans="1:17" ht="30" customHeight="1" thickBot="1" x14ac:dyDescent="0.3">
      <c r="A30" s="12" t="s">
        <v>74</v>
      </c>
      <c r="B30" s="39" t="s">
        <v>78</v>
      </c>
      <c r="C30" s="14" t="s">
        <v>120</v>
      </c>
      <c r="D30" s="137"/>
      <c r="E30" s="149">
        <f t="shared" si="4"/>
        <v>36</v>
      </c>
      <c r="F30" s="53"/>
      <c r="G30" s="173">
        <f t="shared" si="5"/>
        <v>36</v>
      </c>
      <c r="H30" s="46">
        <v>27</v>
      </c>
      <c r="I30" s="46">
        <v>9</v>
      </c>
      <c r="J30" s="16"/>
      <c r="K30" s="46"/>
      <c r="L30" s="16">
        <v>1</v>
      </c>
      <c r="M30" s="17"/>
      <c r="N30" s="17"/>
      <c r="O30" s="18"/>
      <c r="P30" s="84">
        <v>36</v>
      </c>
      <c r="Q30" s="106"/>
    </row>
    <row r="31" spans="1:17" ht="15.75" thickBot="1" x14ac:dyDescent="0.3">
      <c r="A31" s="25" t="s">
        <v>80</v>
      </c>
      <c r="B31" s="22" t="s">
        <v>79</v>
      </c>
      <c r="C31" s="22" t="s">
        <v>109</v>
      </c>
      <c r="D31" s="64" t="s">
        <v>110</v>
      </c>
      <c r="E31" s="63">
        <f t="shared" ref="E31:J31" si="6">SUM(E32,E35)</f>
        <v>252</v>
      </c>
      <c r="F31" s="96">
        <f t="shared" si="6"/>
        <v>0</v>
      </c>
      <c r="G31" s="174">
        <f t="shared" si="6"/>
        <v>252</v>
      </c>
      <c r="H31" s="22">
        <f t="shared" si="6"/>
        <v>144</v>
      </c>
      <c r="I31" s="22">
        <f t="shared" si="6"/>
        <v>108</v>
      </c>
      <c r="J31" s="22">
        <f t="shared" si="6"/>
        <v>0</v>
      </c>
      <c r="K31" s="22"/>
      <c r="L31" s="22"/>
      <c r="M31" s="22">
        <f>SUM(M32:M35)</f>
        <v>72</v>
      </c>
      <c r="N31" s="22">
        <f>SUM(N32,N35)</f>
        <v>72</v>
      </c>
      <c r="O31" s="22">
        <f>SUM(O32,O35)</f>
        <v>108</v>
      </c>
      <c r="P31" s="72">
        <f>SUM(P32,P35)</f>
        <v>0</v>
      </c>
      <c r="Q31" s="106"/>
    </row>
    <row r="32" spans="1:17" ht="39" thickBot="1" x14ac:dyDescent="0.3">
      <c r="A32" s="25" t="s">
        <v>82</v>
      </c>
      <c r="B32" s="22" t="s">
        <v>81</v>
      </c>
      <c r="C32" s="22"/>
      <c r="D32" s="64"/>
      <c r="E32" s="63">
        <f t="shared" ref="E32:J32" si="7">SUM(E33,E34)</f>
        <v>72</v>
      </c>
      <c r="F32" s="96">
        <f t="shared" si="7"/>
        <v>0</v>
      </c>
      <c r="G32" s="174">
        <f t="shared" si="7"/>
        <v>72</v>
      </c>
      <c r="H32" s="22">
        <f t="shared" si="7"/>
        <v>34</v>
      </c>
      <c r="I32" s="22">
        <f t="shared" si="7"/>
        <v>38</v>
      </c>
      <c r="J32" s="22">
        <f t="shared" si="7"/>
        <v>0</v>
      </c>
      <c r="K32" s="79"/>
      <c r="L32" s="79"/>
      <c r="M32" s="22">
        <f>SUM(M33:M34)</f>
        <v>0</v>
      </c>
      <c r="N32" s="22">
        <f>SUM(N33,N34)</f>
        <v>36</v>
      </c>
      <c r="O32" s="22">
        <f>SUM(O33,O34)</f>
        <v>36</v>
      </c>
      <c r="P32" s="72">
        <f>SUM(P33,P34)</f>
        <v>0</v>
      </c>
      <c r="Q32" s="106"/>
    </row>
    <row r="33" spans="1:17" ht="25.5" x14ac:dyDescent="0.25">
      <c r="A33" s="19" t="s">
        <v>83</v>
      </c>
      <c r="B33" s="36" t="s">
        <v>30</v>
      </c>
      <c r="C33" s="15" t="s">
        <v>118</v>
      </c>
      <c r="D33" s="54"/>
      <c r="E33" s="150">
        <f>SUM(G33)</f>
        <v>36</v>
      </c>
      <c r="F33" s="55"/>
      <c r="G33" s="175">
        <f>SUM(M33:P33)</f>
        <v>36</v>
      </c>
      <c r="H33" s="45">
        <v>17</v>
      </c>
      <c r="I33" s="45">
        <v>19</v>
      </c>
      <c r="J33" s="20"/>
      <c r="K33" s="45"/>
      <c r="L33" s="20">
        <v>1</v>
      </c>
      <c r="M33" s="21"/>
      <c r="N33" s="21">
        <v>36</v>
      </c>
      <c r="O33" s="5"/>
      <c r="P33" s="82"/>
      <c r="Q33" s="106"/>
    </row>
    <row r="34" spans="1:17" ht="15.75" thickBot="1" x14ac:dyDescent="0.3">
      <c r="A34" s="12" t="s">
        <v>85</v>
      </c>
      <c r="B34" s="39" t="s">
        <v>84</v>
      </c>
      <c r="C34" s="14" t="s">
        <v>119</v>
      </c>
      <c r="D34" s="137"/>
      <c r="E34" s="151">
        <f>SUM(G34)</f>
        <v>36</v>
      </c>
      <c r="F34" s="53"/>
      <c r="G34" s="173">
        <f>SUM(M34:P34)</f>
        <v>36</v>
      </c>
      <c r="H34" s="46">
        <v>17</v>
      </c>
      <c r="I34" s="46">
        <v>19</v>
      </c>
      <c r="J34" s="16"/>
      <c r="K34" s="46"/>
      <c r="L34" s="16">
        <v>1</v>
      </c>
      <c r="M34" s="17"/>
      <c r="N34" s="17"/>
      <c r="O34" s="18">
        <v>36</v>
      </c>
      <c r="P34" s="87"/>
      <c r="Q34" s="106"/>
    </row>
    <row r="35" spans="1:17" ht="39" thickBot="1" x14ac:dyDescent="0.3">
      <c r="A35" s="25" t="s">
        <v>87</v>
      </c>
      <c r="B35" s="38" t="s">
        <v>86</v>
      </c>
      <c r="C35" s="22"/>
      <c r="D35" s="64"/>
      <c r="E35" s="63">
        <f>SUM(E36:E40)</f>
        <v>180</v>
      </c>
      <c r="F35" s="96">
        <f>SUM(F36:F40)</f>
        <v>0</v>
      </c>
      <c r="G35" s="174">
        <f>SUM(G36:G40)</f>
        <v>180</v>
      </c>
      <c r="H35" s="112">
        <f>SUM(H36,H37,H38,H39,H40)</f>
        <v>110</v>
      </c>
      <c r="I35" s="112">
        <f>SUM(I36,I37,I38,I39,I40)</f>
        <v>70</v>
      </c>
      <c r="J35" s="112">
        <f>SUM(J36:J40)</f>
        <v>0</v>
      </c>
      <c r="K35" s="113"/>
      <c r="L35" s="113"/>
      <c r="M35" s="22">
        <f>SUM(M36,M37,M38,M39,M40)</f>
        <v>72</v>
      </c>
      <c r="N35" s="22">
        <f>SUM(N36,N37,N38,N39,N40)</f>
        <v>36</v>
      </c>
      <c r="O35" s="22">
        <f>SUM(O36,O37,O38,O39,O40)</f>
        <v>72</v>
      </c>
      <c r="P35" s="72">
        <f>SUM(P36,P37,P38,P39,P40)</f>
        <v>0</v>
      </c>
      <c r="Q35" s="106"/>
    </row>
    <row r="36" spans="1:17" ht="25.5" x14ac:dyDescent="0.25">
      <c r="A36" s="19" t="s">
        <v>88</v>
      </c>
      <c r="B36" s="36" t="s">
        <v>31</v>
      </c>
      <c r="C36" s="15" t="s">
        <v>121</v>
      </c>
      <c r="D36" s="54"/>
      <c r="E36" s="152">
        <f>SUM(G36)</f>
        <v>36</v>
      </c>
      <c r="F36" s="55"/>
      <c r="G36" s="175">
        <f>SUM(M36:P36)</f>
        <v>36</v>
      </c>
      <c r="H36" s="45">
        <v>22</v>
      </c>
      <c r="I36" s="45">
        <v>14</v>
      </c>
      <c r="J36" s="45"/>
      <c r="K36" s="45"/>
      <c r="L36" s="20">
        <v>1</v>
      </c>
      <c r="M36" s="21">
        <v>36</v>
      </c>
      <c r="N36" s="21"/>
      <c r="O36" s="5"/>
      <c r="P36" s="88"/>
      <c r="Q36" s="106"/>
    </row>
    <row r="37" spans="1:17" x14ac:dyDescent="0.25">
      <c r="A37" s="28" t="s">
        <v>89</v>
      </c>
      <c r="B37" s="37" t="s">
        <v>32</v>
      </c>
      <c r="C37" s="1" t="s">
        <v>118</v>
      </c>
      <c r="D37" s="138"/>
      <c r="E37" s="153">
        <f>SUM(G37)</f>
        <v>36</v>
      </c>
      <c r="F37" s="50"/>
      <c r="G37" s="172">
        <f>SUM(M37:P37)</f>
        <v>36</v>
      </c>
      <c r="H37" s="1">
        <v>24</v>
      </c>
      <c r="I37" s="6">
        <v>12</v>
      </c>
      <c r="J37" s="6"/>
      <c r="K37" s="6"/>
      <c r="L37" s="71">
        <v>1</v>
      </c>
      <c r="M37" s="29"/>
      <c r="N37" s="29">
        <v>36</v>
      </c>
      <c r="O37" s="7"/>
      <c r="P37" s="86"/>
      <c r="Q37" s="106"/>
    </row>
    <row r="38" spans="1:17" x14ac:dyDescent="0.25">
      <c r="A38" s="28" t="s">
        <v>91</v>
      </c>
      <c r="B38" s="37" t="s">
        <v>90</v>
      </c>
      <c r="C38" s="1" t="s">
        <v>121</v>
      </c>
      <c r="D38" s="138"/>
      <c r="E38" s="153">
        <f>SUM(G38)</f>
        <v>36</v>
      </c>
      <c r="F38" s="50"/>
      <c r="G38" s="172">
        <f>SUM(M38,N38,O38,P38)</f>
        <v>36</v>
      </c>
      <c r="H38" s="1">
        <v>23</v>
      </c>
      <c r="I38" s="6">
        <v>13</v>
      </c>
      <c r="J38" s="6"/>
      <c r="K38" s="6"/>
      <c r="L38" s="71">
        <v>1</v>
      </c>
      <c r="M38" s="29">
        <v>36</v>
      </c>
      <c r="N38" s="29"/>
      <c r="O38" s="7"/>
      <c r="P38" s="86"/>
      <c r="Q38" s="106"/>
    </row>
    <row r="39" spans="1:17" x14ac:dyDescent="0.25">
      <c r="A39" s="28" t="s">
        <v>93</v>
      </c>
      <c r="B39" s="37" t="s">
        <v>92</v>
      </c>
      <c r="C39" s="1" t="s">
        <v>119</v>
      </c>
      <c r="D39" s="138"/>
      <c r="E39" s="153">
        <f>SUM(G39)</f>
        <v>36</v>
      </c>
      <c r="F39" s="50"/>
      <c r="G39" s="172">
        <f>SUM(M39,N39,O39,P39)</f>
        <v>36</v>
      </c>
      <c r="H39" s="1">
        <v>21</v>
      </c>
      <c r="I39" s="6">
        <v>15</v>
      </c>
      <c r="J39" s="6"/>
      <c r="K39" s="6"/>
      <c r="L39" s="71">
        <v>1</v>
      </c>
      <c r="M39" s="29"/>
      <c r="N39" s="29"/>
      <c r="O39" s="7">
        <v>36</v>
      </c>
      <c r="P39" s="86"/>
      <c r="Q39" s="106"/>
    </row>
    <row r="40" spans="1:17" ht="26.25" thickBot="1" x14ac:dyDescent="0.3">
      <c r="A40" s="114" t="s">
        <v>102</v>
      </c>
      <c r="B40" s="39" t="s">
        <v>94</v>
      </c>
      <c r="C40" s="14" t="s">
        <v>119</v>
      </c>
      <c r="D40" s="137"/>
      <c r="E40" s="154">
        <f>SUM(G40)</f>
        <v>36</v>
      </c>
      <c r="F40" s="140"/>
      <c r="G40" s="173">
        <f>SUM(M40,N40,O40,P40)</f>
        <v>36</v>
      </c>
      <c r="H40" s="14">
        <v>20</v>
      </c>
      <c r="I40" s="33">
        <v>16</v>
      </c>
      <c r="J40" s="33"/>
      <c r="K40" s="33"/>
      <c r="L40" s="115">
        <v>1</v>
      </c>
      <c r="M40" s="34"/>
      <c r="N40" s="34"/>
      <c r="O40" s="35">
        <v>36</v>
      </c>
      <c r="P40" s="87" t="s">
        <v>107</v>
      </c>
      <c r="Q40" s="106"/>
    </row>
    <row r="41" spans="1:17" ht="15.75" thickBot="1" x14ac:dyDescent="0.3">
      <c r="A41" s="26"/>
      <c r="B41" s="38" t="s">
        <v>20</v>
      </c>
      <c r="C41" s="22" t="s">
        <v>111</v>
      </c>
      <c r="D41" s="64" t="s">
        <v>112</v>
      </c>
      <c r="E41" s="63">
        <f t="shared" ref="E41:J41" si="8">SUM(E42,E46,E51)</f>
        <v>564</v>
      </c>
      <c r="F41" s="96">
        <f t="shared" si="8"/>
        <v>46</v>
      </c>
      <c r="G41" s="174">
        <f t="shared" si="8"/>
        <v>348</v>
      </c>
      <c r="H41" s="22">
        <f t="shared" si="8"/>
        <v>252</v>
      </c>
      <c r="I41" s="22">
        <f t="shared" si="8"/>
        <v>96</v>
      </c>
      <c r="J41" s="22">
        <f t="shared" si="8"/>
        <v>588</v>
      </c>
      <c r="K41" s="79">
        <f>SUM(K42,K43,K46,K47,K52)</f>
        <v>6</v>
      </c>
      <c r="L41" s="79">
        <f>SUM(L42,L43,L46,L47,L52)</f>
        <v>30</v>
      </c>
      <c r="M41" s="22">
        <f>SUM(M42,M46,M51)</f>
        <v>0</v>
      </c>
      <c r="N41" s="22">
        <f>SUM(N42,N46,N51)</f>
        <v>144</v>
      </c>
      <c r="O41" s="22">
        <f>SUM(O42,O46,O51)</f>
        <v>252</v>
      </c>
      <c r="P41" s="72">
        <f>SUM(P42,P46,P51)</f>
        <v>540</v>
      </c>
      <c r="Q41" s="106"/>
    </row>
    <row r="42" spans="1:17" ht="50.1" customHeight="1" thickBot="1" x14ac:dyDescent="0.3">
      <c r="A42" s="26" t="s">
        <v>98</v>
      </c>
      <c r="B42" s="38" t="s">
        <v>95</v>
      </c>
      <c r="C42" s="22"/>
      <c r="D42" s="64" t="s">
        <v>117</v>
      </c>
      <c r="E42" s="63">
        <f>SUM(E43:E45)</f>
        <v>288</v>
      </c>
      <c r="F42" s="96">
        <f>SUM(F43)</f>
        <v>5</v>
      </c>
      <c r="G42" s="174">
        <f>SUM(G43,G44,G45)</f>
        <v>72</v>
      </c>
      <c r="H42" s="22">
        <f>SUM(H43)</f>
        <v>50</v>
      </c>
      <c r="I42" s="22">
        <f>SUM(I43)</f>
        <v>22</v>
      </c>
      <c r="J42" s="22">
        <f>SUM(J44,J45)</f>
        <v>216</v>
      </c>
      <c r="K42" s="79">
        <v>1</v>
      </c>
      <c r="L42" s="79">
        <v>6</v>
      </c>
      <c r="M42" s="22">
        <f>SUM(M43)</f>
        <v>0</v>
      </c>
      <c r="N42" s="22">
        <f>SUM(N43,N44,N45)</f>
        <v>144</v>
      </c>
      <c r="O42" s="22">
        <f>SUM(O43,O44,O45)</f>
        <v>0</v>
      </c>
      <c r="P42" s="131">
        <f>SUM(P43,P44,P45)</f>
        <v>144</v>
      </c>
      <c r="Q42" s="106"/>
    </row>
    <row r="43" spans="1:17" ht="51" x14ac:dyDescent="0.25">
      <c r="A43" s="30" t="s">
        <v>97</v>
      </c>
      <c r="B43" s="36" t="s">
        <v>96</v>
      </c>
      <c r="C43" s="15"/>
      <c r="D43" s="54" t="s">
        <v>115</v>
      </c>
      <c r="E43" s="152">
        <f>SUM(,G43)</f>
        <v>72</v>
      </c>
      <c r="F43" s="57">
        <v>5</v>
      </c>
      <c r="G43" s="177">
        <v>72</v>
      </c>
      <c r="H43" s="15">
        <v>50</v>
      </c>
      <c r="I43" s="11">
        <v>22</v>
      </c>
      <c r="J43" s="11">
        <v>22</v>
      </c>
      <c r="K43" s="116">
        <v>1</v>
      </c>
      <c r="L43" s="116">
        <v>6</v>
      </c>
      <c r="M43" s="31"/>
      <c r="N43" s="31">
        <v>72</v>
      </c>
      <c r="O43" s="32"/>
      <c r="P43" s="88"/>
      <c r="Q43" s="106"/>
    </row>
    <row r="44" spans="1:17" x14ac:dyDescent="0.25">
      <c r="A44" s="28" t="s">
        <v>21</v>
      </c>
      <c r="B44" s="37" t="s">
        <v>37</v>
      </c>
      <c r="C44" s="1" t="s">
        <v>118</v>
      </c>
      <c r="D44" s="51"/>
      <c r="E44" s="153">
        <v>72</v>
      </c>
      <c r="F44" s="50"/>
      <c r="G44" s="176"/>
      <c r="H44" s="1"/>
      <c r="I44" s="6"/>
      <c r="J44" s="6">
        <v>72</v>
      </c>
      <c r="K44" s="6"/>
      <c r="L44" s="6"/>
      <c r="M44" s="29"/>
      <c r="N44" s="29">
        <v>72</v>
      </c>
      <c r="O44" s="7"/>
      <c r="P44" s="86"/>
      <c r="Q44" s="106"/>
    </row>
    <row r="45" spans="1:17" ht="15.75" thickBot="1" x14ac:dyDescent="0.3">
      <c r="A45" s="114" t="s">
        <v>22</v>
      </c>
      <c r="B45" s="39" t="s">
        <v>38</v>
      </c>
      <c r="C45" s="14"/>
      <c r="D45" s="137"/>
      <c r="E45" s="166">
        <v>144</v>
      </c>
      <c r="F45" s="140"/>
      <c r="G45" s="178"/>
      <c r="H45" s="14"/>
      <c r="I45" s="33"/>
      <c r="J45" s="33">
        <v>144</v>
      </c>
      <c r="K45" s="33"/>
      <c r="L45" s="33"/>
      <c r="M45" s="34"/>
      <c r="N45" s="34"/>
      <c r="O45" s="35"/>
      <c r="P45" s="84">
        <v>144</v>
      </c>
      <c r="Q45" s="106"/>
    </row>
    <row r="46" spans="1:17" ht="80.099999999999994" customHeight="1" thickBot="1" x14ac:dyDescent="0.3">
      <c r="A46" s="26" t="s">
        <v>34</v>
      </c>
      <c r="B46" s="38" t="s">
        <v>99</v>
      </c>
      <c r="C46" s="22"/>
      <c r="D46" s="64" t="s">
        <v>117</v>
      </c>
      <c r="E46" s="63">
        <f>E47</f>
        <v>108</v>
      </c>
      <c r="F46" s="96">
        <f>SUM(F47)</f>
        <v>8</v>
      </c>
      <c r="G46" s="174">
        <f>SUM(G47,G48,G49)</f>
        <v>108</v>
      </c>
      <c r="H46" s="22">
        <f>SUM(H47)</f>
        <v>74</v>
      </c>
      <c r="I46" s="22">
        <f>SUM(I47)</f>
        <v>34</v>
      </c>
      <c r="J46" s="22">
        <f>SUM(J48,J49)</f>
        <v>372</v>
      </c>
      <c r="K46" s="79">
        <v>1</v>
      </c>
      <c r="L46" s="79">
        <v>6</v>
      </c>
      <c r="M46" s="22">
        <v>0</v>
      </c>
      <c r="N46" s="22">
        <v>0</v>
      </c>
      <c r="O46" s="22">
        <f>SUM(O47,O48,O49)</f>
        <v>180</v>
      </c>
      <c r="P46" s="131">
        <f>SUM(P47,P48,P49)</f>
        <v>300</v>
      </c>
      <c r="Q46" s="106"/>
    </row>
    <row r="47" spans="1:17" ht="76.5" x14ac:dyDescent="0.25">
      <c r="A47" s="19" t="s">
        <v>114</v>
      </c>
      <c r="B47" s="36" t="s">
        <v>100</v>
      </c>
      <c r="C47" s="15"/>
      <c r="D47" s="54" t="s">
        <v>116</v>
      </c>
      <c r="E47" s="150">
        <f>SUM(G47)</f>
        <v>108</v>
      </c>
      <c r="F47" s="158">
        <v>8</v>
      </c>
      <c r="G47" s="177">
        <f>SUM(M47:P47)</f>
        <v>108</v>
      </c>
      <c r="H47" s="45">
        <v>74</v>
      </c>
      <c r="I47" s="117">
        <v>34</v>
      </c>
      <c r="J47" s="117">
        <v>34</v>
      </c>
      <c r="K47" s="118">
        <v>1</v>
      </c>
      <c r="L47" s="118">
        <v>6</v>
      </c>
      <c r="M47" s="31"/>
      <c r="N47" s="31"/>
      <c r="O47" s="32">
        <v>108</v>
      </c>
      <c r="P47" s="88"/>
      <c r="Q47" s="106"/>
    </row>
    <row r="48" spans="1:17" x14ac:dyDescent="0.25">
      <c r="A48" s="2" t="s">
        <v>35</v>
      </c>
      <c r="B48" s="37" t="s">
        <v>101</v>
      </c>
      <c r="C48" s="1" t="s">
        <v>120</v>
      </c>
      <c r="D48" s="51"/>
      <c r="E48" s="153">
        <v>180</v>
      </c>
      <c r="F48" s="159"/>
      <c r="G48" s="176"/>
      <c r="H48" s="9"/>
      <c r="I48" s="60"/>
      <c r="J48" s="42">
        <v>180</v>
      </c>
      <c r="K48" s="42"/>
      <c r="L48" s="60"/>
      <c r="M48" s="29"/>
      <c r="N48" s="29"/>
      <c r="O48" s="7">
        <v>72</v>
      </c>
      <c r="P48" s="86">
        <v>108</v>
      </c>
      <c r="Q48" s="106"/>
    </row>
    <row r="49" spans="1:17" x14ac:dyDescent="0.25">
      <c r="A49" s="2" t="s">
        <v>36</v>
      </c>
      <c r="B49" s="37" t="s">
        <v>38</v>
      </c>
      <c r="C49" s="1"/>
      <c r="D49" s="51"/>
      <c r="E49" s="153">
        <v>192</v>
      </c>
      <c r="F49" s="159"/>
      <c r="G49" s="176"/>
      <c r="H49" s="9"/>
      <c r="I49" s="60"/>
      <c r="J49" s="42">
        <v>192</v>
      </c>
      <c r="K49" s="42"/>
      <c r="L49" s="60"/>
      <c r="M49" s="29"/>
      <c r="N49" s="29"/>
      <c r="O49" s="7"/>
      <c r="P49" s="86">
        <v>192</v>
      </c>
      <c r="Q49" s="106"/>
    </row>
    <row r="50" spans="1:17" ht="77.25" thickBot="1" x14ac:dyDescent="0.3">
      <c r="A50" s="12"/>
      <c r="B50" s="39" t="s">
        <v>137</v>
      </c>
      <c r="C50" s="14"/>
      <c r="D50" s="137"/>
      <c r="E50" s="167">
        <v>30</v>
      </c>
      <c r="F50" s="160"/>
      <c r="G50" s="179"/>
      <c r="H50" s="16"/>
      <c r="I50" s="58"/>
      <c r="J50" s="59">
        <v>30</v>
      </c>
      <c r="K50" s="59"/>
      <c r="L50" s="58"/>
      <c r="M50" s="119"/>
      <c r="N50" s="119">
        <v>30</v>
      </c>
      <c r="O50" s="120"/>
      <c r="P50" s="89"/>
      <c r="Q50" s="106"/>
    </row>
    <row r="51" spans="1:17" ht="15.75" thickBot="1" x14ac:dyDescent="0.3">
      <c r="A51" s="25" t="s">
        <v>103</v>
      </c>
      <c r="B51" s="38" t="s">
        <v>105</v>
      </c>
      <c r="C51" s="22"/>
      <c r="D51" s="64" t="s">
        <v>117</v>
      </c>
      <c r="E51" s="63">
        <f>SUM(E52)</f>
        <v>168</v>
      </c>
      <c r="F51" s="161">
        <f>SUM(F52)</f>
        <v>33</v>
      </c>
      <c r="G51" s="180">
        <v>168</v>
      </c>
      <c r="H51" s="112">
        <f>SUM(H52)</f>
        <v>128</v>
      </c>
      <c r="I51" s="68">
        <f>SUM(I52)</f>
        <v>40</v>
      </c>
      <c r="J51" s="68"/>
      <c r="K51" s="68"/>
      <c r="L51" s="67"/>
      <c r="M51" s="66">
        <v>0</v>
      </c>
      <c r="N51" s="66">
        <v>0</v>
      </c>
      <c r="O51" s="66">
        <f>SUM(O52)</f>
        <v>72</v>
      </c>
      <c r="P51" s="131">
        <f>SUM(P52)</f>
        <v>96</v>
      </c>
      <c r="Q51" s="106"/>
    </row>
    <row r="52" spans="1:17" ht="38.25" x14ac:dyDescent="0.25">
      <c r="A52" s="19" t="s">
        <v>122</v>
      </c>
      <c r="B52" s="36" t="s">
        <v>106</v>
      </c>
      <c r="C52" s="15"/>
      <c r="D52" s="54"/>
      <c r="E52" s="152">
        <f>SUM(G52)</f>
        <v>168</v>
      </c>
      <c r="F52" s="162">
        <v>33</v>
      </c>
      <c r="G52" s="177">
        <v>168</v>
      </c>
      <c r="H52" s="45">
        <v>128</v>
      </c>
      <c r="I52" s="117">
        <v>40</v>
      </c>
      <c r="J52" s="117"/>
      <c r="K52" s="118">
        <v>2</v>
      </c>
      <c r="L52" s="118">
        <v>6</v>
      </c>
      <c r="M52" s="31"/>
      <c r="N52" s="31"/>
      <c r="O52" s="32">
        <v>72</v>
      </c>
      <c r="P52" s="88">
        <v>96</v>
      </c>
      <c r="Q52" s="106"/>
    </row>
    <row r="53" spans="1:17" ht="51" x14ac:dyDescent="0.25">
      <c r="A53" s="2" t="s">
        <v>104</v>
      </c>
      <c r="B53" s="37" t="s">
        <v>123</v>
      </c>
      <c r="C53" s="1"/>
      <c r="D53" s="51"/>
      <c r="E53" s="168">
        <v>72</v>
      </c>
      <c r="F53" s="159"/>
      <c r="G53" s="181"/>
      <c r="H53" s="9"/>
      <c r="I53" s="60"/>
      <c r="J53" s="60">
        <v>72</v>
      </c>
      <c r="K53" s="42"/>
      <c r="L53" s="60"/>
      <c r="M53" s="29"/>
      <c r="N53" s="29"/>
      <c r="O53" s="187">
        <v>36</v>
      </c>
      <c r="P53" s="90">
        <v>36</v>
      </c>
      <c r="Q53" s="106"/>
    </row>
    <row r="54" spans="1:17" ht="15.75" thickBot="1" x14ac:dyDescent="0.3">
      <c r="A54" s="121"/>
      <c r="B54" s="122"/>
      <c r="C54" s="122"/>
      <c r="D54" s="155"/>
      <c r="E54" s="169"/>
      <c r="F54" s="163"/>
      <c r="G54" s="182"/>
      <c r="H54" s="122"/>
      <c r="I54" s="122"/>
      <c r="J54" s="122"/>
      <c r="K54" s="122"/>
      <c r="L54" s="122"/>
      <c r="M54" s="122"/>
      <c r="N54" s="122"/>
      <c r="O54" s="122"/>
      <c r="P54" s="123"/>
      <c r="Q54" s="106"/>
    </row>
    <row r="55" spans="1:17" ht="15.75" thickBot="1" x14ac:dyDescent="0.3">
      <c r="A55" s="209" t="s">
        <v>54</v>
      </c>
      <c r="B55" s="210"/>
      <c r="C55" s="124">
        <f>SUM(K41,L41)</f>
        <v>36</v>
      </c>
      <c r="D55" s="156"/>
      <c r="E55" s="65"/>
      <c r="F55" s="164"/>
      <c r="G55" s="183"/>
      <c r="H55" s="125"/>
      <c r="I55" s="125"/>
      <c r="J55" s="125"/>
      <c r="K55" s="125"/>
      <c r="L55" s="125"/>
      <c r="M55" s="126"/>
      <c r="N55" s="126">
        <v>6</v>
      </c>
      <c r="O55" s="126">
        <v>6</v>
      </c>
      <c r="P55" s="127">
        <v>24</v>
      </c>
      <c r="Q55" s="106"/>
    </row>
    <row r="56" spans="1:17" ht="26.25" thickBot="1" x14ac:dyDescent="0.3">
      <c r="A56" s="26" t="s">
        <v>53</v>
      </c>
      <c r="B56" s="124" t="s">
        <v>23</v>
      </c>
      <c r="C56" s="124">
        <v>36</v>
      </c>
      <c r="D56" s="156"/>
      <c r="E56" s="65"/>
      <c r="F56" s="164"/>
      <c r="G56" s="183"/>
      <c r="H56" s="125"/>
      <c r="I56" s="125"/>
      <c r="J56" s="125"/>
      <c r="K56" s="128"/>
      <c r="L56" s="128"/>
      <c r="M56" s="126"/>
      <c r="N56" s="126"/>
      <c r="O56" s="126"/>
      <c r="P56" s="127">
        <v>36</v>
      </c>
      <c r="Q56" s="106"/>
    </row>
    <row r="57" spans="1:17" ht="15.75" thickBot="1" x14ac:dyDescent="0.3">
      <c r="A57" s="129"/>
      <c r="B57" s="130"/>
      <c r="C57" s="130"/>
      <c r="D57" s="157"/>
      <c r="E57" s="170"/>
      <c r="F57" s="165"/>
      <c r="G57" s="184"/>
      <c r="H57" s="27"/>
      <c r="I57" s="27"/>
      <c r="J57" s="27"/>
      <c r="K57" s="27"/>
      <c r="L57" s="27"/>
      <c r="M57" s="27"/>
      <c r="N57" s="69"/>
      <c r="O57" s="69"/>
      <c r="P57" s="186" t="s">
        <v>107</v>
      </c>
      <c r="Q57" s="106"/>
    </row>
    <row r="58" spans="1:17" ht="26.25" customHeight="1" thickBot="1" x14ac:dyDescent="0.3">
      <c r="A58" s="26"/>
      <c r="B58" s="124" t="s">
        <v>24</v>
      </c>
      <c r="C58" s="124"/>
      <c r="D58" s="156"/>
      <c r="E58" s="171">
        <f>SUM(G58,J58,C55,C56)</f>
        <v>2952</v>
      </c>
      <c r="F58" s="161"/>
      <c r="G58" s="180">
        <f>SUM(E9,E24,E31,G43,G47,G52)</f>
        <v>2292</v>
      </c>
      <c r="H58" s="66">
        <f>SUM(H9,H24,H31,H41)</f>
        <v>1274</v>
      </c>
      <c r="I58" s="66">
        <f>SUM(I9,I24,I31,I41)</f>
        <v>982</v>
      </c>
      <c r="J58" s="66">
        <f>SUM(J44,J45,J48,J49)</f>
        <v>588</v>
      </c>
      <c r="K58" s="66"/>
      <c r="L58" s="66"/>
      <c r="M58" s="66">
        <f>SUM(M9,M24,M31,M41,M55)</f>
        <v>612</v>
      </c>
      <c r="N58" s="66">
        <f>SUM(N9,N24,N31,N41,N55)</f>
        <v>864</v>
      </c>
      <c r="O58" s="66">
        <f>SUM(O9,O24,O31,O41,O55)</f>
        <v>612</v>
      </c>
      <c r="P58" s="131">
        <f>SUM(P9,P24,P31,P41,P55,P56)</f>
        <v>864</v>
      </c>
      <c r="Q58" s="106"/>
    </row>
    <row r="59" spans="1:17" ht="26.25" customHeight="1" x14ac:dyDescent="0.25">
      <c r="A59" s="201" t="s">
        <v>113</v>
      </c>
      <c r="B59" s="202"/>
      <c r="C59" s="202"/>
      <c r="D59" s="202"/>
      <c r="E59" s="202"/>
      <c r="F59" s="203"/>
      <c r="G59" s="191" t="s">
        <v>24</v>
      </c>
      <c r="H59" s="213" t="s">
        <v>25</v>
      </c>
      <c r="I59" s="214"/>
      <c r="J59" s="132">
        <f t="shared" ref="J59:J63" si="9">SUM(M59,N59,O59,P59)</f>
        <v>2292</v>
      </c>
      <c r="K59" s="57"/>
      <c r="L59" s="11"/>
      <c r="M59" s="100">
        <f>SUM(M9,M24,M31)</f>
        <v>612</v>
      </c>
      <c r="N59" s="100">
        <f>SUM(N9,N24,N31,N43,N47,N52)</f>
        <v>786</v>
      </c>
      <c r="O59" s="100">
        <f>SUM(O9,O24,O31,O43,O47,O52)</f>
        <v>534</v>
      </c>
      <c r="P59" s="101">
        <f>SUM(P9,P24,P31,P43,P47,P52)</f>
        <v>360</v>
      </c>
      <c r="Q59" s="106"/>
    </row>
    <row r="60" spans="1:17" ht="26.25" customHeight="1" x14ac:dyDescent="0.25">
      <c r="A60" s="194"/>
      <c r="B60" s="204"/>
      <c r="C60" s="204"/>
      <c r="D60" s="204"/>
      <c r="E60" s="204"/>
      <c r="F60" s="205"/>
      <c r="G60" s="192"/>
      <c r="H60" s="196" t="s">
        <v>26</v>
      </c>
      <c r="I60" s="197"/>
      <c r="J60" s="133">
        <f t="shared" si="9"/>
        <v>252</v>
      </c>
      <c r="K60" s="50"/>
      <c r="L60" s="6"/>
      <c r="M60" s="70">
        <f>SUM(M44,M48,M53)</f>
        <v>0</v>
      </c>
      <c r="N60" s="70">
        <f>SUM(N44,N48,N53)</f>
        <v>72</v>
      </c>
      <c r="O60" s="70">
        <f>SUM(O44,O48)</f>
        <v>72</v>
      </c>
      <c r="P60" s="102">
        <f>SUM(P44,P48)</f>
        <v>108</v>
      </c>
      <c r="Q60" s="106"/>
    </row>
    <row r="61" spans="1:17" ht="30" customHeight="1" x14ac:dyDescent="0.25">
      <c r="A61" s="194"/>
      <c r="B61" s="204"/>
      <c r="C61" s="204"/>
      <c r="D61" s="204"/>
      <c r="E61" s="204"/>
      <c r="F61" s="205"/>
      <c r="G61" s="192"/>
      <c r="H61" s="194" t="s">
        <v>27</v>
      </c>
      <c r="I61" s="195"/>
      <c r="J61" s="133">
        <f t="shared" si="9"/>
        <v>336</v>
      </c>
      <c r="K61" s="50"/>
      <c r="L61" s="6"/>
      <c r="M61" s="70">
        <f>SUM(M45,M49)</f>
        <v>0</v>
      </c>
      <c r="N61" s="70">
        <f>SUM(N45,N49)</f>
        <v>0</v>
      </c>
      <c r="O61" s="70">
        <f>SUM(O45,O49)</f>
        <v>0</v>
      </c>
      <c r="P61" s="102">
        <f>SUM(P45,P49)</f>
        <v>336</v>
      </c>
      <c r="Q61" s="106"/>
    </row>
    <row r="62" spans="1:17" ht="15" customHeight="1" x14ac:dyDescent="0.25">
      <c r="A62" s="194"/>
      <c r="B62" s="204"/>
      <c r="C62" s="204"/>
      <c r="D62" s="204"/>
      <c r="E62" s="204"/>
      <c r="F62" s="205"/>
      <c r="G62" s="192"/>
      <c r="H62" s="196" t="s">
        <v>28</v>
      </c>
      <c r="I62" s="197"/>
      <c r="J62" s="134">
        <f t="shared" si="9"/>
        <v>11</v>
      </c>
      <c r="K62" s="49"/>
      <c r="L62" s="105"/>
      <c r="M62" s="70">
        <v>0</v>
      </c>
      <c r="N62" s="70">
        <v>4</v>
      </c>
      <c r="O62" s="70">
        <v>3</v>
      </c>
      <c r="P62" s="102">
        <v>4</v>
      </c>
      <c r="Q62" s="106"/>
    </row>
    <row r="63" spans="1:17" ht="21.75" customHeight="1" x14ac:dyDescent="0.25">
      <c r="A63" s="194"/>
      <c r="B63" s="204"/>
      <c r="C63" s="204"/>
      <c r="D63" s="204"/>
      <c r="E63" s="204"/>
      <c r="F63" s="205"/>
      <c r="G63" s="192"/>
      <c r="H63" s="196" t="s">
        <v>29</v>
      </c>
      <c r="I63" s="197"/>
      <c r="J63" s="133">
        <f t="shared" si="9"/>
        <v>20</v>
      </c>
      <c r="K63" s="50"/>
      <c r="L63" s="6"/>
      <c r="M63" s="70">
        <v>5</v>
      </c>
      <c r="N63" s="70">
        <v>5</v>
      </c>
      <c r="O63" s="70">
        <v>4</v>
      </c>
      <c r="P63" s="102">
        <v>6</v>
      </c>
      <c r="Q63" s="106"/>
    </row>
    <row r="64" spans="1:17" ht="21.95" customHeight="1" thickBot="1" x14ac:dyDescent="0.3">
      <c r="A64" s="206"/>
      <c r="B64" s="207"/>
      <c r="C64" s="207"/>
      <c r="D64" s="207"/>
      <c r="E64" s="207"/>
      <c r="F64" s="208"/>
      <c r="G64" s="193"/>
      <c r="H64" s="211" t="s">
        <v>140</v>
      </c>
      <c r="I64" s="212"/>
      <c r="J64" s="135"/>
      <c r="K64" s="56"/>
      <c r="L64" s="13"/>
      <c r="M64" s="103"/>
      <c r="N64" s="103">
        <v>1</v>
      </c>
      <c r="O64" s="103"/>
      <c r="P64" s="104"/>
      <c r="Q64" s="106"/>
    </row>
    <row r="65" spans="1:16" ht="27.75" customHeigh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</row>
    <row r="66" spans="1:16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</row>
    <row r="67" spans="1:16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</row>
    <row r="68" spans="1:16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69" spans="1:16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</row>
    <row r="70" spans="1:16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</row>
    <row r="71" spans="1:16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</row>
    <row r="72" spans="1:16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</sheetData>
  <mergeCells count="28">
    <mergeCell ref="A1:P1"/>
    <mergeCell ref="A3:A7"/>
    <mergeCell ref="B3:B7"/>
    <mergeCell ref="C3:D3"/>
    <mergeCell ref="C4:C7"/>
    <mergeCell ref="E4:E7"/>
    <mergeCell ref="F4:F7"/>
    <mergeCell ref="M4:N4"/>
    <mergeCell ref="O4:P4"/>
    <mergeCell ref="G6:G7"/>
    <mergeCell ref="H6:I6"/>
    <mergeCell ref="M5:P5"/>
    <mergeCell ref="G4:L5"/>
    <mergeCell ref="J6:J7"/>
    <mergeCell ref="K6:K7"/>
    <mergeCell ref="L6:L7"/>
    <mergeCell ref="G59:G64"/>
    <mergeCell ref="H61:I61"/>
    <mergeCell ref="H63:I63"/>
    <mergeCell ref="H62:I62"/>
    <mergeCell ref="M3:P3"/>
    <mergeCell ref="E3:L3"/>
    <mergeCell ref="A59:F64"/>
    <mergeCell ref="A55:B55"/>
    <mergeCell ref="H64:I64"/>
    <mergeCell ref="H59:I59"/>
    <mergeCell ref="H60:I60"/>
    <mergeCell ref="D4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3" manualBreakCount="3">
    <brk id="23" max="15" man="1"/>
    <brk id="42" max="15" man="1"/>
    <brk id="64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титульник</vt:lpstr>
      <vt:lpstr>набор 2024</vt:lpstr>
      <vt:lpstr>'набор 2024'!_ftn1</vt:lpstr>
      <vt:lpstr>'набор 2024'!_ftn2</vt:lpstr>
      <vt:lpstr>'набор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ddondigi2018@gmail.com</cp:lastModifiedBy>
  <cp:lastPrinted>2024-09-09T13:19:49Z</cp:lastPrinted>
  <dcterms:created xsi:type="dcterms:W3CDTF">2014-02-06T08:04:21Z</dcterms:created>
  <dcterms:modified xsi:type="dcterms:W3CDTF">2024-09-09T13:19:57Z</dcterms:modified>
</cp:coreProperties>
</file>