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ПОП 2024\35.01.19\"/>
    </mc:Choice>
  </mc:AlternateContent>
  <bookViews>
    <workbookView xWindow="2340" yWindow="0" windowWidth="22350" windowHeight="15600" activeTab="1"/>
  </bookViews>
  <sheets>
    <sheet name="титульник" sheetId="5" r:id="rId1"/>
    <sheet name="набор 2024" sheetId="1" r:id="rId2"/>
  </sheets>
  <definedNames>
    <definedName name="_ftn1" localSheetId="1">'набор 2024'!$A$76</definedName>
    <definedName name="_ftn2" localSheetId="1">'набор 2024'!$A$77</definedName>
    <definedName name="_ftnref1" localSheetId="1">'набор 2024'!#REF!</definedName>
    <definedName name="_ftnref2" localSheetId="1">'набор 2024'!#REF!</definedName>
    <definedName name="_xlnm.Print_Area" localSheetId="1">'набор 2024'!$A$1:$P$64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9" i="1" l="1"/>
  <c r="O59" i="1"/>
  <c r="N59" i="1"/>
  <c r="M59" i="1"/>
  <c r="I50" i="1"/>
  <c r="H50" i="1"/>
  <c r="G58" i="1"/>
  <c r="E32" i="1"/>
  <c r="G32" i="1"/>
  <c r="G50" i="1" l="1"/>
  <c r="E52" i="1"/>
  <c r="L9" i="1" l="1"/>
  <c r="E23" i="1"/>
  <c r="E22" i="1"/>
  <c r="E21" i="1"/>
  <c r="E20" i="1"/>
  <c r="E19" i="1"/>
  <c r="E18" i="1"/>
  <c r="E17" i="1"/>
  <c r="E16" i="1"/>
  <c r="E15" i="1"/>
  <c r="E14" i="1"/>
  <c r="E12" i="1"/>
  <c r="E11" i="1"/>
  <c r="N42" i="1"/>
  <c r="P38" i="1"/>
  <c r="O38" i="1"/>
  <c r="N38" i="1"/>
  <c r="P24" i="1"/>
  <c r="M50" i="1"/>
  <c r="P50" i="1" l="1"/>
  <c r="O50" i="1"/>
  <c r="G47" i="1"/>
  <c r="G46" i="1" s="1"/>
  <c r="L37" i="1" l="1"/>
  <c r="P61" i="1"/>
  <c r="O61" i="1"/>
  <c r="N61" i="1"/>
  <c r="M61" i="1"/>
  <c r="P60" i="1"/>
  <c r="O60" i="1"/>
  <c r="N60" i="1"/>
  <c r="M60" i="1"/>
  <c r="C55" i="1"/>
  <c r="M38" i="1"/>
  <c r="N50" i="1"/>
  <c r="J54" i="1"/>
  <c r="E54" i="1" s="1"/>
  <c r="E53" i="1"/>
  <c r="J53" i="1"/>
  <c r="E51" i="1"/>
  <c r="M31" i="1"/>
  <c r="P42" i="1"/>
  <c r="O42" i="1"/>
  <c r="P46" i="1"/>
  <c r="O46" i="1"/>
  <c r="N46" i="1"/>
  <c r="N37" i="1" s="1"/>
  <c r="M46" i="1"/>
  <c r="E49" i="1"/>
  <c r="M42" i="1"/>
  <c r="E44" i="1"/>
  <c r="J45" i="1"/>
  <c r="E45" i="1" s="1"/>
  <c r="J44" i="1"/>
  <c r="J49" i="1"/>
  <c r="J48" i="1"/>
  <c r="E48" i="1" s="1"/>
  <c r="E41" i="1"/>
  <c r="J41" i="1"/>
  <c r="J40" i="1"/>
  <c r="E40" i="1" s="1"/>
  <c r="G39" i="1"/>
  <c r="E39" i="1" s="1"/>
  <c r="P31" i="1"/>
  <c r="O31" i="1"/>
  <c r="N31" i="1"/>
  <c r="J31" i="1"/>
  <c r="I31" i="1"/>
  <c r="H31" i="1"/>
  <c r="J46" i="1" l="1"/>
  <c r="E50" i="1"/>
  <c r="J50" i="1"/>
  <c r="P3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13" i="1"/>
  <c r="E10" i="1"/>
  <c r="P58" i="1" l="1"/>
  <c r="J63" i="1"/>
  <c r="J62" i="1"/>
  <c r="E47" i="1"/>
  <c r="E46" i="1" s="1"/>
  <c r="K37" i="1"/>
  <c r="G36" i="1"/>
  <c r="E36" i="1" s="1"/>
  <c r="J9" i="1"/>
  <c r="I9" i="1"/>
  <c r="M24" i="1"/>
  <c r="J24" i="1"/>
  <c r="F24" i="1"/>
  <c r="P9" i="1"/>
  <c r="O9" i="1"/>
  <c r="N9" i="1"/>
  <c r="M9" i="1"/>
  <c r="G9" i="1"/>
  <c r="E9" i="1" l="1"/>
  <c r="E38" i="1"/>
  <c r="F9" i="1"/>
  <c r="J61" i="1" l="1"/>
  <c r="J60" i="1"/>
  <c r="J42" i="1"/>
  <c r="J38" i="1"/>
  <c r="I46" i="1"/>
  <c r="I42" i="1"/>
  <c r="I38" i="1"/>
  <c r="I37" i="1" s="1"/>
  <c r="H46" i="1"/>
  <c r="H42" i="1"/>
  <c r="H38" i="1"/>
  <c r="O37" i="1"/>
  <c r="J58" i="1" l="1"/>
  <c r="J37" i="1"/>
  <c r="H37" i="1"/>
  <c r="G34" i="1"/>
  <c r="E34" i="1" s="1"/>
  <c r="G29" i="1" l="1"/>
  <c r="E29" i="1" s="1"/>
  <c r="H24" i="1" l="1"/>
  <c r="G43" i="1" l="1"/>
  <c r="G33" i="1"/>
  <c r="E33" i="1" s="1"/>
  <c r="G35" i="1"/>
  <c r="G26" i="1"/>
  <c r="E26" i="1" s="1"/>
  <c r="G27" i="1"/>
  <c r="E27" i="1" s="1"/>
  <c r="G28" i="1"/>
  <c r="E28" i="1" s="1"/>
  <c r="G30" i="1"/>
  <c r="E30" i="1" s="1"/>
  <c r="G25" i="1"/>
  <c r="E25" i="1" s="1"/>
  <c r="I24" i="1"/>
  <c r="I58" i="1" s="1"/>
  <c r="N24" i="1"/>
  <c r="O24" i="1"/>
  <c r="O58" i="1" l="1"/>
  <c r="N58" i="1"/>
  <c r="E43" i="1"/>
  <c r="E42" i="1" s="1"/>
  <c r="E37" i="1" s="1"/>
  <c r="G42" i="1"/>
  <c r="G31" i="1"/>
  <c r="E24" i="1"/>
  <c r="E35" i="1"/>
  <c r="G38" i="1"/>
  <c r="G24" i="1"/>
  <c r="G37" i="1" l="1"/>
  <c r="E31" i="1"/>
  <c r="J59" i="1"/>
  <c r="H9" i="1"/>
  <c r="H58" i="1" s="1"/>
  <c r="M37" i="1"/>
  <c r="M58" i="1" s="1"/>
  <c r="E58" i="1" l="1"/>
</calcChain>
</file>

<file path=xl/sharedStrings.xml><?xml version="1.0" encoding="utf-8"?>
<sst xmlns="http://schemas.openxmlformats.org/spreadsheetml/2006/main" count="233" uniqueCount="139">
  <si>
    <t>Индекс</t>
  </si>
  <si>
    <t>Распределение обязательной нагрузки обучающихся по курсам и семестрам (час. в семестре)</t>
  </si>
  <si>
    <t>самостоятельная работа</t>
  </si>
  <si>
    <t>1 курс</t>
  </si>
  <si>
    <t>2 курс</t>
  </si>
  <si>
    <t>1 семестр</t>
  </si>
  <si>
    <t>2 семестр</t>
  </si>
  <si>
    <t>3 семестр</t>
  </si>
  <si>
    <t>4 семестр</t>
  </si>
  <si>
    <t>сем. 17 нед.</t>
  </si>
  <si>
    <t>сем. 23 нед.</t>
  </si>
  <si>
    <t>О.00</t>
  </si>
  <si>
    <t xml:space="preserve">Общеобразовательный цикл </t>
  </si>
  <si>
    <t>Русский язык</t>
  </si>
  <si>
    <t>Литература</t>
  </si>
  <si>
    <t>Иностранный язык</t>
  </si>
  <si>
    <t>История</t>
  </si>
  <si>
    <t>Физика</t>
  </si>
  <si>
    <t>Физическая культура</t>
  </si>
  <si>
    <t>Математика</t>
  </si>
  <si>
    <t>УП.01</t>
  </si>
  <si>
    <t>ПП.01</t>
  </si>
  <si>
    <t>Государственная (итоговая) аттестация</t>
  </si>
  <si>
    <t xml:space="preserve">Всего </t>
  </si>
  <si>
    <t>дисциплин и МДК</t>
  </si>
  <si>
    <t>учебной практики</t>
  </si>
  <si>
    <t>производст. практики</t>
  </si>
  <si>
    <t>экзаменов</t>
  </si>
  <si>
    <t>дифф. зачетов</t>
  </si>
  <si>
    <t>Безопасность жизнедеятельности</t>
  </si>
  <si>
    <t>ПМ.02</t>
  </si>
  <si>
    <t>УП.02</t>
  </si>
  <si>
    <t>ПП.02</t>
  </si>
  <si>
    <t>Производственная практика</t>
  </si>
  <si>
    <t>Формы промежуточной аттестации</t>
  </si>
  <si>
    <t>Зачеты</t>
  </si>
  <si>
    <t>Экзамены</t>
  </si>
  <si>
    <t>ВСЕГО</t>
  </si>
  <si>
    <t>всего во взаимодействии с преподавателемзанятий</t>
  </si>
  <si>
    <t>Нагрузка во взаимодействии с преподавателем</t>
  </si>
  <si>
    <t>По учебным дисциплинам и МДК</t>
  </si>
  <si>
    <t>Теоретическое обучение</t>
  </si>
  <si>
    <t>лаб. и практич. занятий</t>
  </si>
  <si>
    <t>Объем образовательной программы (академических часов)</t>
  </si>
  <si>
    <t>Консультации</t>
  </si>
  <si>
    <t>Промежуточная</t>
  </si>
  <si>
    <t>Наименование учебных циклов, дисциплин, профессиональных модулей, МДК, практик</t>
  </si>
  <si>
    <t xml:space="preserve">                   по курсам и семестрам (час. в семестр)</t>
  </si>
  <si>
    <t>ГИА</t>
  </si>
  <si>
    <t xml:space="preserve">Промежуточная аттестация </t>
  </si>
  <si>
    <t xml:space="preserve">Информатика 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</si>
  <si>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</si>
  <si>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</si>
  <si>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</si>
  <si>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</si>
  <si>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</si>
  <si>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</si>
  <si>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</si>
  <si>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</si>
  <si>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</si>
  <si>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</si>
  <si>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</si>
  <si>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Социально-гуманитарный  цикл</t>
  </si>
  <si>
    <t>СГ.00</t>
  </si>
  <si>
    <t>СГ.01</t>
  </si>
  <si>
    <t>СГ.02</t>
  </si>
  <si>
    <t>СГ.03</t>
  </si>
  <si>
    <t>СГ.04</t>
  </si>
  <si>
    <t>СГ.05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</si>
  <si>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</si>
  <si>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</si>
  <si>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</si>
  <si>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</si>
  <si>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</si>
  <si>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ОП.01</t>
  </si>
  <si>
    <t>ОП.02</t>
  </si>
  <si>
    <t>ОП.03</t>
  </si>
  <si>
    <t>ОП.04</t>
  </si>
  <si>
    <t>ОП.05</t>
  </si>
  <si>
    <t>МДК 01.01</t>
  </si>
  <si>
    <t>ПМ. 01</t>
  </si>
  <si>
    <t>Учебная практика</t>
  </si>
  <si>
    <t>ПМ.03</t>
  </si>
  <si>
    <t>УП 03</t>
  </si>
  <si>
    <t xml:space="preserve"> </t>
  </si>
  <si>
    <t>МДК02.01</t>
  </si>
  <si>
    <t>Э(2)</t>
  </si>
  <si>
    <t>Э(3)</t>
  </si>
  <si>
    <t>ДЗ(2)</t>
  </si>
  <si>
    <t>ДЗ(3)</t>
  </si>
  <si>
    <t>ДЗ(4)</t>
  </si>
  <si>
    <t>ДЗ(1)</t>
  </si>
  <si>
    <t>МДК03.01</t>
  </si>
  <si>
    <t>Обществознание</t>
  </si>
  <si>
    <t>География</t>
  </si>
  <si>
    <t>Биология</t>
  </si>
  <si>
    <t>Химия</t>
  </si>
  <si>
    <t>ООД.12</t>
  </si>
  <si>
    <t>ООД.13</t>
  </si>
  <si>
    <t>ИП</t>
  </si>
  <si>
    <t>0Э</t>
  </si>
  <si>
    <t>в том числе практическая подготовка</t>
  </si>
  <si>
    <t>Индивидуальный проект</t>
  </si>
  <si>
    <t xml:space="preserve">  </t>
  </si>
  <si>
    <t>Основы безопасности и защиты Родины</t>
  </si>
  <si>
    <t xml:space="preserve"> Общепрофессиональный цикл</t>
  </si>
  <si>
    <t>ОП.00</t>
  </si>
  <si>
    <t>Ботаника</t>
  </si>
  <si>
    <t>Основы строительного дела и материалы</t>
  </si>
  <si>
    <t>Основы садово-паркового искусства</t>
  </si>
  <si>
    <t>Основы геодезии</t>
  </si>
  <si>
    <t>Профессиональный цикл</t>
  </si>
  <si>
    <t>ПМ.00</t>
  </si>
  <si>
    <t>6ДЗ</t>
  </si>
  <si>
    <t>10ДЗ</t>
  </si>
  <si>
    <t>4Э</t>
  </si>
  <si>
    <t xml:space="preserve">Выполнение подготовительных работ и работ основного профиля по благоустройству, озеленению, техническому обслуживанию и содержанию на территориях и объектах городских, сельских поселений и межселенных территориях </t>
  </si>
  <si>
    <t>Подготовительные работы и работы основного профиля по благоустройству, озеленению, техническому обслуживаниюи содержанию на территориях и объектах городских, сельскихпоселений и межселеных территориях</t>
  </si>
  <si>
    <t>Осуществление оперативного
руководства работниками (координация деятельности) при производстве работ по благоустройству, озеленению,
техническому обслуживанию и
содержанию на территориях и объектах городских, сельских поселений и межселенных территориях</t>
  </si>
  <si>
    <t xml:space="preserve">Координация деятельности при производстве работ по благоустройству, озеленению, техническому обслуживанию и содержанию на территориях и объектах городских, сельских поселений и межселенных территориях </t>
  </si>
  <si>
    <t xml:space="preserve"> Выполнение работ различных уровней сложности по выращиванию древесно-кустарниковой, цветочно-декоративной растительности и газонных трав в открытом и защищенном грунте</t>
  </si>
  <si>
    <t xml:space="preserve"> Технология выращивания цветочно-декоративных, древесно-декоративных культур и газонных трав в открытом и защищенном грунте</t>
  </si>
  <si>
    <t>ПП 03</t>
  </si>
  <si>
    <t>ПМ.04</t>
  </si>
  <si>
    <t>Координация деятельности работников бригад при выполнении работ различных уровней сложности по выращиванию древесно-кустарниковой, цветочно-декоративной растительности и газонных трав в открытом и защищенном грунте</t>
  </si>
  <si>
    <t>МДК04.01</t>
  </si>
  <si>
    <t>Основы организации деятельности работников бригад при выполнении работ различных уровней сложности</t>
  </si>
  <si>
    <t>УП 04</t>
  </si>
  <si>
    <r>
      <rPr>
        <sz val="10"/>
        <rFont val="Times New Roman"/>
        <family val="1"/>
        <charset val="204"/>
      </rPr>
      <t>ПП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04</t>
    </r>
  </si>
  <si>
    <t>Э(4)</t>
  </si>
  <si>
    <t>4ДЗ</t>
  </si>
  <si>
    <t xml:space="preserve"> План учебного процесса для ОП СПО ППКРС 35.01.19 "Мастер садово- паркового и ландшафтного строительства" (2024-2026 гг.)</t>
  </si>
  <si>
    <t xml:space="preserve"> Государственная итоговая аттестация проводится  в форме демонстрационного экзамена</t>
  </si>
  <si>
    <t>Основы почвоведения, земледелия и агрохимии</t>
  </si>
  <si>
    <t>МДК04.02</t>
  </si>
  <si>
    <t>Охрана труда работников бригад при выполнении работ различных уровней сложности</t>
  </si>
  <si>
    <t>1Э</t>
  </si>
  <si>
    <t>другие формы</t>
  </si>
  <si>
    <t>ДФК(4)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</si>
</sst>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11" xfId="0" applyFont="1" applyBorder="1" applyAlignment="1">
      <alignment vertical="center" textRotation="90" wrapText="1"/>
    </xf>
    <xf numFmtId="0" fontId="1" fillId="0" borderId="11" xfId="0" applyFont="1" applyBorder="1" applyAlignment="1">
      <alignment horizontal="center" vertical="center" textRotation="90" wrapText="1" readingOrder="2"/>
    </xf>
    <xf numFmtId="0" fontId="1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6" fillId="0" borderId="41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top"/>
    </xf>
    <xf numFmtId="0" fontId="6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5" xfId="0" applyFont="1" applyBorder="1"/>
    <xf numFmtId="0" fontId="10" fillId="0" borderId="7" xfId="0" applyFont="1" applyBorder="1" applyAlignment="1">
      <alignment vertical="center" wrapText="1"/>
    </xf>
    <xf numFmtId="0" fontId="9" fillId="0" borderId="8" xfId="0" applyFont="1" applyBorder="1"/>
    <xf numFmtId="0" fontId="9" fillId="0" borderId="33" xfId="0" applyFont="1" applyBorder="1"/>
    <xf numFmtId="0" fontId="9" fillId="0" borderId="3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6" xfId="0" applyFont="1" applyBorder="1"/>
    <xf numFmtId="0" fontId="8" fillId="0" borderId="4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vertical="top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11" fillId="0" borderId="4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90" wrapText="1" readingOrder="1"/>
    </xf>
    <xf numFmtId="0" fontId="2" fillId="0" borderId="10" xfId="0" applyFont="1" applyBorder="1" applyAlignment="1">
      <alignment horizontal="center" vertical="center" textRotation="90" wrapText="1" readingOrder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352425</xdr:colOff>
      <xdr:row>37</xdr:row>
      <xdr:rowOff>11625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496425" cy="706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="90" zoomScaleNormal="90" workbookViewId="0">
      <selection activeCell="F39" sqref="F39"/>
    </sheetView>
  </sheetViews>
  <sheetFormatPr defaultRowHeight="15.75" x14ac:dyDescent="0.25"/>
  <cols>
    <col min="1" max="1" width="9.85546875" style="43" customWidth="1"/>
    <col min="2" max="2" width="28.85546875" style="43" customWidth="1"/>
    <col min="3" max="4" width="7.28515625" style="43" customWidth="1"/>
    <col min="5" max="5" width="8.28515625" style="43" customWidth="1"/>
    <col min="6" max="6" width="7.85546875" style="43" customWidth="1"/>
    <col min="7" max="10" width="7.7109375" style="43" customWidth="1"/>
    <col min="11" max="12" width="5.7109375" style="43" customWidth="1"/>
    <col min="13" max="16" width="7.7109375" style="43" customWidth="1"/>
    <col min="17" max="16384" width="9.140625" style="43"/>
  </cols>
  <sheetData>
    <row r="1" spans="1:17" ht="16.5" thickBot="1" x14ac:dyDescent="0.3">
      <c r="A1" s="256" t="s">
        <v>131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7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47"/>
    </row>
    <row r="3" spans="1:17" ht="82.5" customHeight="1" thickBot="1" x14ac:dyDescent="0.3">
      <c r="A3" s="257" t="s">
        <v>0</v>
      </c>
      <c r="B3" s="234" t="s">
        <v>46</v>
      </c>
      <c r="C3" s="234" t="s">
        <v>34</v>
      </c>
      <c r="D3" s="234"/>
      <c r="E3" s="236" t="s">
        <v>43</v>
      </c>
      <c r="F3" s="234"/>
      <c r="G3" s="234"/>
      <c r="H3" s="234"/>
      <c r="I3" s="234"/>
      <c r="J3" s="234"/>
      <c r="K3" s="234"/>
      <c r="L3" s="234"/>
      <c r="M3" s="234" t="s">
        <v>1</v>
      </c>
      <c r="N3" s="234"/>
      <c r="O3" s="234"/>
      <c r="P3" s="235"/>
      <c r="Q3" s="47"/>
    </row>
    <row r="4" spans="1:17" ht="31.5" customHeight="1" x14ac:dyDescent="0.25">
      <c r="A4" s="257"/>
      <c r="B4" s="234"/>
      <c r="C4" s="260" t="s">
        <v>35</v>
      </c>
      <c r="D4" s="252" t="s">
        <v>36</v>
      </c>
      <c r="E4" s="262" t="s">
        <v>37</v>
      </c>
      <c r="F4" s="266" t="s">
        <v>2</v>
      </c>
      <c r="G4" s="273" t="s">
        <v>39</v>
      </c>
      <c r="H4" s="273"/>
      <c r="I4" s="273"/>
      <c r="J4" s="273"/>
      <c r="K4" s="273"/>
      <c r="L4" s="273"/>
      <c r="M4" s="268" t="s">
        <v>3</v>
      </c>
      <c r="N4" s="268"/>
      <c r="O4" s="269" t="s">
        <v>4</v>
      </c>
      <c r="P4" s="270"/>
      <c r="Q4" s="47"/>
    </row>
    <row r="5" spans="1:17" ht="31.5" customHeight="1" x14ac:dyDescent="0.25">
      <c r="A5" s="257"/>
      <c r="B5" s="234"/>
      <c r="C5" s="260"/>
      <c r="D5" s="252"/>
      <c r="E5" s="263"/>
      <c r="F5" s="266"/>
      <c r="G5" s="273"/>
      <c r="H5" s="273"/>
      <c r="I5" s="273"/>
      <c r="J5" s="273"/>
      <c r="K5" s="273"/>
      <c r="L5" s="273"/>
      <c r="M5" s="273" t="s">
        <v>47</v>
      </c>
      <c r="N5" s="273"/>
      <c r="O5" s="273"/>
      <c r="P5" s="274"/>
      <c r="Q5" s="47"/>
    </row>
    <row r="6" spans="1:17" ht="38.25" customHeight="1" x14ac:dyDescent="0.25">
      <c r="A6" s="257"/>
      <c r="B6" s="234"/>
      <c r="C6" s="260"/>
      <c r="D6" s="252"/>
      <c r="E6" s="264"/>
      <c r="F6" s="266"/>
      <c r="G6" s="271" t="s">
        <v>38</v>
      </c>
      <c r="H6" s="273" t="s">
        <v>40</v>
      </c>
      <c r="I6" s="273"/>
      <c r="J6" s="271" t="s">
        <v>101</v>
      </c>
      <c r="K6" s="271" t="s">
        <v>44</v>
      </c>
      <c r="L6" s="275" t="s">
        <v>45</v>
      </c>
      <c r="M6" s="223" t="s">
        <v>5</v>
      </c>
      <c r="N6" s="223" t="s">
        <v>6</v>
      </c>
      <c r="O6" s="224" t="s">
        <v>7</v>
      </c>
      <c r="P6" s="225" t="s">
        <v>8</v>
      </c>
      <c r="Q6" s="47"/>
    </row>
    <row r="7" spans="1:17" ht="71.25" thickBot="1" x14ac:dyDescent="0.3">
      <c r="A7" s="258"/>
      <c r="B7" s="259"/>
      <c r="C7" s="261"/>
      <c r="D7" s="253"/>
      <c r="E7" s="265"/>
      <c r="F7" s="267"/>
      <c r="G7" s="272"/>
      <c r="H7" s="15" t="s">
        <v>41</v>
      </c>
      <c r="I7" s="16" t="s">
        <v>42</v>
      </c>
      <c r="J7" s="272"/>
      <c r="K7" s="272"/>
      <c r="L7" s="276"/>
      <c r="M7" s="2" t="s">
        <v>9</v>
      </c>
      <c r="N7" s="2" t="s">
        <v>10</v>
      </c>
      <c r="O7" s="2" t="s">
        <v>9</v>
      </c>
      <c r="P7" s="17" t="s">
        <v>10</v>
      </c>
      <c r="Q7" s="47"/>
    </row>
    <row r="8" spans="1:17" ht="16.5" thickBot="1" x14ac:dyDescent="0.3">
      <c r="A8" s="48">
        <v>1</v>
      </c>
      <c r="B8" s="49">
        <v>2</v>
      </c>
      <c r="C8" s="49">
        <v>3</v>
      </c>
      <c r="D8" s="50">
        <v>4</v>
      </c>
      <c r="E8" s="51">
        <v>5</v>
      </c>
      <c r="F8" s="52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53">
        <v>16</v>
      </c>
      <c r="Q8" s="47"/>
    </row>
    <row r="9" spans="1:17" ht="16.5" thickBot="1" x14ac:dyDescent="0.3">
      <c r="A9" s="6" t="s">
        <v>11</v>
      </c>
      <c r="B9" s="5" t="s">
        <v>12</v>
      </c>
      <c r="C9" s="54" t="s">
        <v>114</v>
      </c>
      <c r="D9" s="55" t="s">
        <v>115</v>
      </c>
      <c r="E9" s="56">
        <f>SUM(E10:E23)</f>
        <v>1476</v>
      </c>
      <c r="F9" s="57">
        <f>SUM(F10:F20)</f>
        <v>0</v>
      </c>
      <c r="G9" s="58">
        <f t="shared" ref="G9:P9" si="0">SUM(G10:G23)</f>
        <v>1452</v>
      </c>
      <c r="H9" s="54">
        <f t="shared" si="0"/>
        <v>802</v>
      </c>
      <c r="I9" s="54">
        <f t="shared" si="0"/>
        <v>650</v>
      </c>
      <c r="J9" s="54">
        <f t="shared" si="0"/>
        <v>0</v>
      </c>
      <c r="K9" s="59"/>
      <c r="L9" s="59">
        <f>SUM(L10:L23)</f>
        <v>24</v>
      </c>
      <c r="M9" s="54">
        <f t="shared" si="0"/>
        <v>576</v>
      </c>
      <c r="N9" s="54">
        <f t="shared" si="0"/>
        <v>766</v>
      </c>
      <c r="O9" s="54">
        <f t="shared" si="0"/>
        <v>134</v>
      </c>
      <c r="P9" s="60">
        <f t="shared" si="0"/>
        <v>0</v>
      </c>
      <c r="Q9" s="47"/>
    </row>
    <row r="10" spans="1:17" x14ac:dyDescent="0.25">
      <c r="A10" s="21" t="s">
        <v>51</v>
      </c>
      <c r="B10" s="7" t="s">
        <v>13</v>
      </c>
      <c r="C10" s="61"/>
      <c r="D10" s="62" t="s">
        <v>86</v>
      </c>
      <c r="E10" s="63">
        <f t="shared" ref="E10:E23" si="1">SUM(M10:P10)</f>
        <v>78</v>
      </c>
      <c r="F10" s="64"/>
      <c r="G10" s="65">
        <f t="shared" ref="G10:G23" si="2">SUM(H10,I10)</f>
        <v>72</v>
      </c>
      <c r="H10" s="61">
        <v>36</v>
      </c>
      <c r="I10" s="66">
        <v>36</v>
      </c>
      <c r="J10" s="67"/>
      <c r="K10" s="67">
        <v>2</v>
      </c>
      <c r="L10" s="68">
        <v>6</v>
      </c>
      <c r="M10" s="69">
        <v>20</v>
      </c>
      <c r="N10" s="69">
        <v>58</v>
      </c>
      <c r="O10" s="70" t="s">
        <v>84</v>
      </c>
      <c r="P10" s="71" t="s">
        <v>84</v>
      </c>
      <c r="Q10" s="47"/>
    </row>
    <row r="11" spans="1:17" x14ac:dyDescent="0.25">
      <c r="A11" s="20" t="s">
        <v>52</v>
      </c>
      <c r="B11" s="8" t="s">
        <v>14</v>
      </c>
      <c r="C11" s="72" t="s">
        <v>88</v>
      </c>
      <c r="D11" s="73"/>
      <c r="E11" s="74">
        <f t="shared" si="1"/>
        <v>108</v>
      </c>
      <c r="F11" s="75"/>
      <c r="G11" s="76">
        <f t="shared" si="2"/>
        <v>108</v>
      </c>
      <c r="H11" s="72">
        <v>54</v>
      </c>
      <c r="I11" s="72">
        <v>54</v>
      </c>
      <c r="J11" s="77"/>
      <c r="K11" s="77"/>
      <c r="L11" s="77" t="s">
        <v>84</v>
      </c>
      <c r="M11" s="78" t="s">
        <v>84</v>
      </c>
      <c r="N11" s="78">
        <v>108</v>
      </c>
      <c r="O11" s="79"/>
      <c r="P11" s="80"/>
      <c r="Q11" s="47"/>
    </row>
    <row r="12" spans="1:17" x14ac:dyDescent="0.25">
      <c r="A12" s="20" t="s">
        <v>53</v>
      </c>
      <c r="B12" s="8" t="s">
        <v>15</v>
      </c>
      <c r="C12" s="72" t="s">
        <v>88</v>
      </c>
      <c r="D12" s="73"/>
      <c r="E12" s="74">
        <f t="shared" si="1"/>
        <v>72</v>
      </c>
      <c r="F12" s="75"/>
      <c r="G12" s="76">
        <f t="shared" si="2"/>
        <v>72</v>
      </c>
      <c r="H12" s="72">
        <v>2</v>
      </c>
      <c r="I12" s="72">
        <v>70</v>
      </c>
      <c r="J12" s="77"/>
      <c r="K12" s="77"/>
      <c r="L12" s="77" t="s">
        <v>84</v>
      </c>
      <c r="M12" s="78">
        <v>34</v>
      </c>
      <c r="N12" s="78">
        <v>38</v>
      </c>
      <c r="O12" s="79" t="s">
        <v>84</v>
      </c>
      <c r="P12" s="80"/>
      <c r="Q12" s="47"/>
    </row>
    <row r="13" spans="1:17" x14ac:dyDescent="0.25">
      <c r="A13" s="20" t="s">
        <v>54</v>
      </c>
      <c r="B13" s="8" t="s">
        <v>19</v>
      </c>
      <c r="C13" s="81"/>
      <c r="D13" s="82" t="s">
        <v>87</v>
      </c>
      <c r="E13" s="74">
        <f t="shared" si="1"/>
        <v>322</v>
      </c>
      <c r="F13" s="75"/>
      <c r="G13" s="76">
        <f t="shared" si="2"/>
        <v>316</v>
      </c>
      <c r="H13" s="72">
        <v>246</v>
      </c>
      <c r="I13" s="72">
        <v>70</v>
      </c>
      <c r="J13" s="77"/>
      <c r="K13" s="77">
        <v>2</v>
      </c>
      <c r="L13" s="83">
        <v>6</v>
      </c>
      <c r="M13" s="78">
        <v>92</v>
      </c>
      <c r="N13" s="78">
        <v>96</v>
      </c>
      <c r="O13" s="79">
        <v>134</v>
      </c>
      <c r="P13" s="80" t="s">
        <v>84</v>
      </c>
      <c r="Q13" s="47"/>
    </row>
    <row r="14" spans="1:17" x14ac:dyDescent="0.25">
      <c r="A14" s="20" t="s">
        <v>55</v>
      </c>
      <c r="B14" s="8" t="s">
        <v>16</v>
      </c>
      <c r="C14" s="72"/>
      <c r="D14" s="73" t="s">
        <v>86</v>
      </c>
      <c r="E14" s="74">
        <f t="shared" si="1"/>
        <v>142</v>
      </c>
      <c r="F14" s="75"/>
      <c r="G14" s="76">
        <f t="shared" si="2"/>
        <v>136</v>
      </c>
      <c r="H14" s="81">
        <v>90</v>
      </c>
      <c r="I14" s="81">
        <v>46</v>
      </c>
      <c r="J14" s="77"/>
      <c r="K14" s="77">
        <v>2</v>
      </c>
      <c r="L14" s="83">
        <v>6</v>
      </c>
      <c r="M14" s="78">
        <v>64</v>
      </c>
      <c r="N14" s="78">
        <v>78</v>
      </c>
      <c r="O14" s="79" t="s">
        <v>103</v>
      </c>
      <c r="P14" s="80"/>
      <c r="Q14" s="47"/>
    </row>
    <row r="15" spans="1:17" x14ac:dyDescent="0.25">
      <c r="A15" s="20" t="s">
        <v>56</v>
      </c>
      <c r="B15" s="8" t="s">
        <v>18</v>
      </c>
      <c r="C15" s="84" t="s">
        <v>88</v>
      </c>
      <c r="D15" s="73"/>
      <c r="E15" s="74">
        <f t="shared" si="1"/>
        <v>72</v>
      </c>
      <c r="F15" s="75"/>
      <c r="G15" s="76">
        <f t="shared" si="2"/>
        <v>72</v>
      </c>
      <c r="H15" s="72">
        <v>14</v>
      </c>
      <c r="I15" s="72">
        <v>58</v>
      </c>
      <c r="J15" s="77"/>
      <c r="K15" s="77"/>
      <c r="L15" s="77" t="s">
        <v>84</v>
      </c>
      <c r="M15" s="78">
        <v>32</v>
      </c>
      <c r="N15" s="78">
        <v>40</v>
      </c>
      <c r="O15" s="79"/>
      <c r="P15" s="80"/>
      <c r="Q15" s="47"/>
    </row>
    <row r="16" spans="1:17" ht="25.5" x14ac:dyDescent="0.25">
      <c r="A16" s="20" t="s">
        <v>57</v>
      </c>
      <c r="B16" s="8" t="s">
        <v>104</v>
      </c>
      <c r="C16" s="72" t="s">
        <v>91</v>
      </c>
      <c r="D16" s="73"/>
      <c r="E16" s="74">
        <f t="shared" si="1"/>
        <v>68</v>
      </c>
      <c r="F16" s="75"/>
      <c r="G16" s="76">
        <f t="shared" si="2"/>
        <v>68</v>
      </c>
      <c r="H16" s="72">
        <v>22</v>
      </c>
      <c r="I16" s="81">
        <v>46</v>
      </c>
      <c r="J16" s="77"/>
      <c r="K16" s="77"/>
      <c r="L16" s="77" t="s">
        <v>84</v>
      </c>
      <c r="M16" s="78">
        <v>68</v>
      </c>
      <c r="N16" s="78"/>
      <c r="O16" s="79"/>
      <c r="P16" s="80"/>
      <c r="Q16" s="47"/>
    </row>
    <row r="17" spans="1:17" x14ac:dyDescent="0.25">
      <c r="A17" s="20" t="s">
        <v>58</v>
      </c>
      <c r="B17" s="8" t="s">
        <v>50</v>
      </c>
      <c r="C17" s="72" t="s">
        <v>88</v>
      </c>
      <c r="D17" s="82" t="s">
        <v>84</v>
      </c>
      <c r="E17" s="74">
        <f t="shared" si="1"/>
        <v>108</v>
      </c>
      <c r="F17" s="75"/>
      <c r="G17" s="76">
        <f t="shared" si="2"/>
        <v>108</v>
      </c>
      <c r="H17" s="72">
        <v>28</v>
      </c>
      <c r="I17" s="72">
        <v>80</v>
      </c>
      <c r="J17" s="77"/>
      <c r="K17" s="77" t="s">
        <v>84</v>
      </c>
      <c r="L17" s="85" t="s">
        <v>84</v>
      </c>
      <c r="M17" s="78">
        <v>48</v>
      </c>
      <c r="N17" s="78">
        <v>60</v>
      </c>
      <c r="O17" s="79"/>
      <c r="P17" s="80"/>
      <c r="Q17" s="47"/>
    </row>
    <row r="18" spans="1:17" x14ac:dyDescent="0.25">
      <c r="A18" s="20" t="s">
        <v>59</v>
      </c>
      <c r="B18" s="12" t="s">
        <v>17</v>
      </c>
      <c r="C18" s="72" t="s">
        <v>88</v>
      </c>
      <c r="D18" s="82" t="s">
        <v>84</v>
      </c>
      <c r="E18" s="74">
        <f t="shared" si="1"/>
        <v>108</v>
      </c>
      <c r="F18" s="75"/>
      <c r="G18" s="76">
        <f t="shared" si="2"/>
        <v>108</v>
      </c>
      <c r="H18" s="72">
        <v>92</v>
      </c>
      <c r="I18" s="81">
        <v>16</v>
      </c>
      <c r="J18" s="77"/>
      <c r="K18" s="77" t="s">
        <v>84</v>
      </c>
      <c r="L18" s="85" t="s">
        <v>84</v>
      </c>
      <c r="M18" s="78">
        <v>28</v>
      </c>
      <c r="N18" s="78">
        <v>80</v>
      </c>
      <c r="O18" s="79"/>
      <c r="P18" s="80"/>
      <c r="Q18" s="47"/>
    </row>
    <row r="19" spans="1:17" x14ac:dyDescent="0.25">
      <c r="A19" s="20" t="s">
        <v>60</v>
      </c>
      <c r="B19" s="8" t="s">
        <v>93</v>
      </c>
      <c r="C19" s="72" t="s">
        <v>91</v>
      </c>
      <c r="D19" s="73"/>
      <c r="E19" s="74">
        <f t="shared" si="1"/>
        <v>72</v>
      </c>
      <c r="F19" s="75"/>
      <c r="G19" s="76">
        <f t="shared" si="2"/>
        <v>72</v>
      </c>
      <c r="H19" s="72">
        <v>38</v>
      </c>
      <c r="I19" s="72">
        <v>34</v>
      </c>
      <c r="J19" s="77"/>
      <c r="K19" s="77"/>
      <c r="L19" s="77" t="s">
        <v>84</v>
      </c>
      <c r="M19" s="78">
        <v>72</v>
      </c>
      <c r="N19" s="78" t="s">
        <v>84</v>
      </c>
      <c r="O19" s="79"/>
      <c r="P19" s="80"/>
      <c r="Q19" s="47"/>
    </row>
    <row r="20" spans="1:17" x14ac:dyDescent="0.25">
      <c r="A20" s="20" t="s">
        <v>61</v>
      </c>
      <c r="B20" s="8" t="s">
        <v>94</v>
      </c>
      <c r="C20" s="72" t="s">
        <v>88</v>
      </c>
      <c r="D20" s="73"/>
      <c r="E20" s="74">
        <f t="shared" si="1"/>
        <v>72</v>
      </c>
      <c r="F20" s="75"/>
      <c r="G20" s="76">
        <f t="shared" si="2"/>
        <v>72</v>
      </c>
      <c r="H20" s="72">
        <v>44</v>
      </c>
      <c r="I20" s="72">
        <v>28</v>
      </c>
      <c r="J20" s="77"/>
      <c r="K20" s="77"/>
      <c r="L20" s="77" t="s">
        <v>84</v>
      </c>
      <c r="M20" s="78">
        <v>32</v>
      </c>
      <c r="N20" s="78">
        <v>40</v>
      </c>
      <c r="O20" s="79" t="s">
        <v>84</v>
      </c>
      <c r="P20" s="80"/>
      <c r="Q20" s="47"/>
    </row>
    <row r="21" spans="1:17" x14ac:dyDescent="0.25">
      <c r="A21" s="10" t="s">
        <v>97</v>
      </c>
      <c r="B21" s="8" t="s">
        <v>96</v>
      </c>
      <c r="C21" s="72" t="s">
        <v>88</v>
      </c>
      <c r="D21" s="73"/>
      <c r="E21" s="74">
        <f t="shared" si="1"/>
        <v>72</v>
      </c>
      <c r="F21" s="75"/>
      <c r="G21" s="76">
        <f t="shared" si="2"/>
        <v>72</v>
      </c>
      <c r="H21" s="72">
        <v>34</v>
      </c>
      <c r="I21" s="72">
        <v>38</v>
      </c>
      <c r="J21" s="77"/>
      <c r="K21" s="77"/>
      <c r="L21" s="77" t="s">
        <v>84</v>
      </c>
      <c r="M21" s="78"/>
      <c r="N21" s="78">
        <v>72</v>
      </c>
      <c r="O21" s="79"/>
      <c r="P21" s="80"/>
      <c r="Q21" s="47"/>
    </row>
    <row r="22" spans="1:17" x14ac:dyDescent="0.25">
      <c r="A22" s="10" t="s">
        <v>98</v>
      </c>
      <c r="B22" s="14" t="s">
        <v>95</v>
      </c>
      <c r="C22" s="72"/>
      <c r="D22" s="73" t="s">
        <v>86</v>
      </c>
      <c r="E22" s="74">
        <f t="shared" si="1"/>
        <v>150</v>
      </c>
      <c r="F22" s="75"/>
      <c r="G22" s="76">
        <f t="shared" si="2"/>
        <v>144</v>
      </c>
      <c r="H22" s="72">
        <v>84</v>
      </c>
      <c r="I22" s="72">
        <v>60</v>
      </c>
      <c r="J22" s="77"/>
      <c r="K22" s="77">
        <v>2</v>
      </c>
      <c r="L22" s="83">
        <v>6</v>
      </c>
      <c r="M22" s="78">
        <v>54</v>
      </c>
      <c r="N22" s="78">
        <v>96</v>
      </c>
      <c r="O22" s="79" t="s">
        <v>84</v>
      </c>
      <c r="P22" s="80"/>
      <c r="Q22" s="47"/>
    </row>
    <row r="23" spans="1:17" ht="20.100000000000001" customHeight="1" thickBot="1" x14ac:dyDescent="0.3">
      <c r="A23" s="19" t="s">
        <v>99</v>
      </c>
      <c r="B23" s="9" t="s">
        <v>102</v>
      </c>
      <c r="C23" s="72" t="s">
        <v>91</v>
      </c>
      <c r="D23" s="86"/>
      <c r="E23" s="87">
        <f t="shared" si="1"/>
        <v>32</v>
      </c>
      <c r="F23" s="88"/>
      <c r="G23" s="89">
        <f t="shared" si="2"/>
        <v>32</v>
      </c>
      <c r="H23" s="90">
        <v>18</v>
      </c>
      <c r="I23" s="90">
        <v>14</v>
      </c>
      <c r="J23" s="91"/>
      <c r="K23" s="90"/>
      <c r="L23" s="91" t="s">
        <v>84</v>
      </c>
      <c r="M23" s="92">
        <v>32</v>
      </c>
      <c r="N23" s="92" t="s">
        <v>84</v>
      </c>
      <c r="O23" s="93"/>
      <c r="P23" s="94"/>
      <c r="Q23" s="47"/>
    </row>
    <row r="24" spans="1:17" ht="30" customHeight="1" thickBot="1" x14ac:dyDescent="0.3">
      <c r="A24" s="6" t="s">
        <v>63</v>
      </c>
      <c r="B24" s="5" t="s">
        <v>62</v>
      </c>
      <c r="C24" s="54" t="s">
        <v>113</v>
      </c>
      <c r="D24" s="55" t="s">
        <v>100</v>
      </c>
      <c r="E24" s="95">
        <f t="shared" ref="E24:M24" si="3">SUM(E25:E30)</f>
        <v>216</v>
      </c>
      <c r="F24" s="96">
        <f t="shared" si="3"/>
        <v>0</v>
      </c>
      <c r="G24" s="97">
        <f t="shared" si="3"/>
        <v>216</v>
      </c>
      <c r="H24" s="98">
        <f t="shared" si="3"/>
        <v>88</v>
      </c>
      <c r="I24" s="98">
        <f t="shared" si="3"/>
        <v>128</v>
      </c>
      <c r="J24" s="98">
        <f t="shared" si="3"/>
        <v>29</v>
      </c>
      <c r="K24" s="99"/>
      <c r="L24" s="99"/>
      <c r="M24" s="98">
        <f t="shared" si="3"/>
        <v>36</v>
      </c>
      <c r="N24" s="98">
        <f t="shared" ref="N24:O24" si="4">SUM(N25:N30)</f>
        <v>0</v>
      </c>
      <c r="O24" s="98">
        <f t="shared" si="4"/>
        <v>36</v>
      </c>
      <c r="P24" s="60">
        <f>SUM(P25:P30)</f>
        <v>144</v>
      </c>
      <c r="Q24" s="47"/>
    </row>
    <row r="25" spans="1:17" x14ac:dyDescent="0.25">
      <c r="A25" s="4" t="s">
        <v>64</v>
      </c>
      <c r="B25" s="18" t="s">
        <v>70</v>
      </c>
      <c r="C25" s="61" t="s">
        <v>90</v>
      </c>
      <c r="D25" s="62"/>
      <c r="E25" s="100">
        <f t="shared" ref="E25:E30" si="5">SUM(G25)</f>
        <v>36</v>
      </c>
      <c r="F25" s="64"/>
      <c r="G25" s="65">
        <f t="shared" ref="G25:G30" si="6">SUM(M25:P25)</f>
        <v>36</v>
      </c>
      <c r="H25" s="66">
        <v>15</v>
      </c>
      <c r="I25" s="66">
        <v>21</v>
      </c>
      <c r="J25" s="101">
        <v>21</v>
      </c>
      <c r="K25" s="66"/>
      <c r="L25" s="101">
        <v>1</v>
      </c>
      <c r="M25" s="69"/>
      <c r="N25" s="69"/>
      <c r="O25" s="70"/>
      <c r="P25" s="102">
        <v>36</v>
      </c>
      <c r="Q25" s="47"/>
    </row>
    <row r="26" spans="1:17" ht="35.1" customHeight="1" x14ac:dyDescent="0.25">
      <c r="A26" s="1" t="s">
        <v>65</v>
      </c>
      <c r="B26" s="12" t="s">
        <v>71</v>
      </c>
      <c r="C26" s="72" t="s">
        <v>90</v>
      </c>
      <c r="D26" s="103"/>
      <c r="E26" s="104">
        <f t="shared" si="5"/>
        <v>36</v>
      </c>
      <c r="F26" s="75"/>
      <c r="G26" s="76">
        <f t="shared" si="6"/>
        <v>36</v>
      </c>
      <c r="H26" s="81">
        <v>3</v>
      </c>
      <c r="I26" s="81">
        <v>33</v>
      </c>
      <c r="J26" s="105"/>
      <c r="K26" s="81"/>
      <c r="L26" s="105">
        <v>1</v>
      </c>
      <c r="M26" s="78"/>
      <c r="N26" s="78" t="s">
        <v>84</v>
      </c>
      <c r="O26" s="79"/>
      <c r="P26" s="80">
        <v>36</v>
      </c>
      <c r="Q26" s="47"/>
    </row>
    <row r="27" spans="1:17" ht="24.95" customHeight="1" x14ac:dyDescent="0.25">
      <c r="A27" s="1" t="s">
        <v>66</v>
      </c>
      <c r="B27" s="8" t="s">
        <v>29</v>
      </c>
      <c r="C27" s="72" t="s">
        <v>90</v>
      </c>
      <c r="D27" s="73"/>
      <c r="E27" s="104">
        <f t="shared" si="5"/>
        <v>36</v>
      </c>
      <c r="F27" s="75"/>
      <c r="G27" s="76">
        <f t="shared" si="6"/>
        <v>36</v>
      </c>
      <c r="H27" s="72">
        <v>14</v>
      </c>
      <c r="I27" s="72">
        <v>22</v>
      </c>
      <c r="J27" s="77"/>
      <c r="K27" s="72"/>
      <c r="L27" s="77">
        <v>1</v>
      </c>
      <c r="M27" s="78"/>
      <c r="N27" s="78"/>
      <c r="O27" s="79" t="s">
        <v>84</v>
      </c>
      <c r="P27" s="80">
        <v>36</v>
      </c>
      <c r="Q27" s="47"/>
    </row>
    <row r="28" spans="1:17" x14ac:dyDescent="0.25">
      <c r="A28" s="1" t="s">
        <v>67</v>
      </c>
      <c r="B28" s="8" t="s">
        <v>18</v>
      </c>
      <c r="C28" s="84" t="s">
        <v>89</v>
      </c>
      <c r="D28" s="73"/>
      <c r="E28" s="104">
        <f t="shared" si="5"/>
        <v>36</v>
      </c>
      <c r="F28" s="75"/>
      <c r="G28" s="76">
        <f t="shared" si="6"/>
        <v>36</v>
      </c>
      <c r="H28" s="72">
        <v>1</v>
      </c>
      <c r="I28" s="72">
        <v>35</v>
      </c>
      <c r="J28" s="77"/>
      <c r="K28" s="72"/>
      <c r="L28" s="77">
        <v>1</v>
      </c>
      <c r="M28" s="78"/>
      <c r="N28" s="78" t="s">
        <v>84</v>
      </c>
      <c r="O28" s="79">
        <v>36</v>
      </c>
      <c r="P28" s="106"/>
      <c r="Q28" s="47"/>
    </row>
    <row r="29" spans="1:17" ht="20.100000000000001" customHeight="1" x14ac:dyDescent="0.25">
      <c r="A29" s="40" t="s">
        <v>68</v>
      </c>
      <c r="B29" s="11" t="s">
        <v>72</v>
      </c>
      <c r="C29" s="217" t="s">
        <v>138</v>
      </c>
      <c r="D29" s="107"/>
      <c r="E29" s="108">
        <f t="shared" si="5"/>
        <v>36</v>
      </c>
      <c r="F29" s="109"/>
      <c r="G29" s="110">
        <f t="shared" si="6"/>
        <v>36</v>
      </c>
      <c r="H29" s="72">
        <v>28</v>
      </c>
      <c r="I29" s="111">
        <v>8</v>
      </c>
      <c r="J29" s="111">
        <v>8</v>
      </c>
      <c r="K29" s="111"/>
      <c r="L29" s="112">
        <v>1</v>
      </c>
      <c r="M29" s="113"/>
      <c r="N29" s="113"/>
      <c r="O29" s="114"/>
      <c r="P29" s="80">
        <v>36</v>
      </c>
      <c r="Q29" s="47"/>
    </row>
    <row r="30" spans="1:17" ht="30" customHeight="1" thickBot="1" x14ac:dyDescent="0.3">
      <c r="A30" s="3" t="s">
        <v>69</v>
      </c>
      <c r="B30" s="9" t="s">
        <v>73</v>
      </c>
      <c r="C30" s="90" t="s">
        <v>91</v>
      </c>
      <c r="D30" s="86"/>
      <c r="E30" s="115">
        <f t="shared" si="5"/>
        <v>36</v>
      </c>
      <c r="F30" s="88"/>
      <c r="G30" s="89">
        <f t="shared" si="6"/>
        <v>36</v>
      </c>
      <c r="H30" s="90">
        <v>27</v>
      </c>
      <c r="I30" s="90">
        <v>9</v>
      </c>
      <c r="J30" s="91"/>
      <c r="K30" s="90"/>
      <c r="L30" s="91">
        <v>1</v>
      </c>
      <c r="M30" s="92">
        <v>36</v>
      </c>
      <c r="N30" s="92"/>
      <c r="O30" s="93" t="s">
        <v>84</v>
      </c>
      <c r="P30" s="116"/>
      <c r="Q30" s="47"/>
    </row>
    <row r="31" spans="1:17" ht="16.5" thickBot="1" x14ac:dyDescent="0.3">
      <c r="A31" s="41" t="s">
        <v>106</v>
      </c>
      <c r="B31" s="42" t="s">
        <v>105</v>
      </c>
      <c r="C31" s="54" t="s">
        <v>130</v>
      </c>
      <c r="D31" s="55" t="s">
        <v>136</v>
      </c>
      <c r="E31" s="207">
        <f t="shared" ref="E31:J31" si="7">SUM(E32:E36)</f>
        <v>206</v>
      </c>
      <c r="F31" s="117"/>
      <c r="G31" s="97">
        <f t="shared" si="7"/>
        <v>200</v>
      </c>
      <c r="H31" s="54">
        <f t="shared" si="7"/>
        <v>108</v>
      </c>
      <c r="I31" s="54">
        <f t="shared" si="7"/>
        <v>92</v>
      </c>
      <c r="J31" s="54">
        <f t="shared" si="7"/>
        <v>0</v>
      </c>
      <c r="K31" s="59"/>
      <c r="L31" s="59"/>
      <c r="M31" s="54">
        <f>SUM(M32:M36)</f>
        <v>0</v>
      </c>
      <c r="N31" s="54">
        <f>SUM(N32:N36)</f>
        <v>98</v>
      </c>
      <c r="O31" s="54">
        <f>SUM(O32:O36)</f>
        <v>72</v>
      </c>
      <c r="P31" s="60">
        <f>SUM(P32:P36)</f>
        <v>36</v>
      </c>
      <c r="Q31" s="47"/>
    </row>
    <row r="32" spans="1:17" x14ac:dyDescent="0.25">
      <c r="A32" s="23" t="s">
        <v>74</v>
      </c>
      <c r="B32" s="29" t="s">
        <v>107</v>
      </c>
      <c r="C32" s="49"/>
      <c r="D32" s="73" t="s">
        <v>86</v>
      </c>
      <c r="E32" s="209">
        <f>SUM(G32,L32)</f>
        <v>62</v>
      </c>
      <c r="F32" s="118"/>
      <c r="G32" s="119">
        <f>SUM(H32:I32)</f>
        <v>56</v>
      </c>
      <c r="H32" s="226">
        <v>42</v>
      </c>
      <c r="I32" s="226">
        <v>14</v>
      </c>
      <c r="J32" s="120"/>
      <c r="K32" s="49"/>
      <c r="L32" s="221">
        <v>6</v>
      </c>
      <c r="M32" s="121"/>
      <c r="N32" s="121">
        <v>62</v>
      </c>
      <c r="O32" s="122"/>
      <c r="P32" s="123"/>
      <c r="Q32" s="47"/>
    </row>
    <row r="33" spans="1:17" ht="25.5" x14ac:dyDescent="0.25">
      <c r="A33" s="13" t="s">
        <v>75</v>
      </c>
      <c r="B33" s="25" t="s">
        <v>133</v>
      </c>
      <c r="C33" s="72" t="s">
        <v>89</v>
      </c>
      <c r="D33" s="73"/>
      <c r="E33" s="210">
        <f>SUM(G33)</f>
        <v>36</v>
      </c>
      <c r="F33" s="124"/>
      <c r="G33" s="76">
        <f>SUM(M33:P33)</f>
        <v>36</v>
      </c>
      <c r="H33" s="81">
        <v>18</v>
      </c>
      <c r="I33" s="81">
        <v>18</v>
      </c>
      <c r="J33" s="77"/>
      <c r="K33" s="72"/>
      <c r="L33" s="77">
        <v>1</v>
      </c>
      <c r="M33" s="78"/>
      <c r="N33" s="78"/>
      <c r="O33" s="79">
        <v>36</v>
      </c>
      <c r="P33" s="125"/>
      <c r="Q33" s="47"/>
    </row>
    <row r="34" spans="1:17" ht="25.5" x14ac:dyDescent="0.25">
      <c r="A34" s="13" t="s">
        <v>76</v>
      </c>
      <c r="B34" s="25" t="s">
        <v>108</v>
      </c>
      <c r="C34" s="72" t="s">
        <v>90</v>
      </c>
      <c r="D34" s="73"/>
      <c r="E34" s="127">
        <f>SUM(G34)</f>
        <v>36</v>
      </c>
      <c r="F34" s="124"/>
      <c r="G34" s="76">
        <f>SUM(M34:P34)</f>
        <v>36</v>
      </c>
      <c r="H34" s="81">
        <v>12</v>
      </c>
      <c r="I34" s="81">
        <v>24</v>
      </c>
      <c r="J34" s="72"/>
      <c r="K34" s="72"/>
      <c r="L34" s="77">
        <v>1</v>
      </c>
      <c r="M34" s="78" t="s">
        <v>84</v>
      </c>
      <c r="N34" s="78"/>
      <c r="O34" s="79"/>
      <c r="P34" s="114">
        <v>36</v>
      </c>
      <c r="Q34" s="47"/>
    </row>
    <row r="35" spans="1:17" x14ac:dyDescent="0.25">
      <c r="A35" s="26" t="s">
        <v>77</v>
      </c>
      <c r="B35" s="24" t="s">
        <v>109</v>
      </c>
      <c r="C35" s="72" t="s">
        <v>89</v>
      </c>
      <c r="D35" s="103"/>
      <c r="E35" s="127">
        <f>SUM(G35)</f>
        <v>36</v>
      </c>
      <c r="F35" s="126"/>
      <c r="G35" s="76">
        <f>SUM(M35:P35)</f>
        <v>36</v>
      </c>
      <c r="H35" s="81">
        <v>18</v>
      </c>
      <c r="I35" s="194">
        <v>18</v>
      </c>
      <c r="J35" s="111"/>
      <c r="K35" s="111"/>
      <c r="L35" s="112">
        <v>1</v>
      </c>
      <c r="M35" s="113"/>
      <c r="N35" s="113" t="s">
        <v>84</v>
      </c>
      <c r="O35" s="114">
        <v>36</v>
      </c>
      <c r="P35" s="106"/>
      <c r="Q35" s="47"/>
    </row>
    <row r="36" spans="1:17" ht="20.100000000000001" customHeight="1" thickBot="1" x14ac:dyDescent="0.3">
      <c r="A36" s="220" t="s">
        <v>78</v>
      </c>
      <c r="B36" s="25" t="s">
        <v>110</v>
      </c>
      <c r="C36" s="219" t="s">
        <v>138</v>
      </c>
      <c r="D36" s="103"/>
      <c r="E36" s="211">
        <f>SUM(G36)</f>
        <v>36</v>
      </c>
      <c r="F36" s="126"/>
      <c r="G36" s="76">
        <f>SUM(M36,N36,O36,P36)</f>
        <v>36</v>
      </c>
      <c r="H36" s="81">
        <v>18</v>
      </c>
      <c r="I36" s="194">
        <v>18</v>
      </c>
      <c r="J36" s="111"/>
      <c r="K36" s="111"/>
      <c r="L36" s="112">
        <v>1</v>
      </c>
      <c r="M36" s="113" t="s">
        <v>84</v>
      </c>
      <c r="N36" s="113">
        <v>36</v>
      </c>
      <c r="O36" s="114"/>
      <c r="P36" s="106"/>
      <c r="Q36" s="47"/>
    </row>
    <row r="37" spans="1:17" ht="16.5" thickBot="1" x14ac:dyDescent="0.3">
      <c r="A37" s="27" t="s">
        <v>112</v>
      </c>
      <c r="B37" s="28" t="s">
        <v>111</v>
      </c>
      <c r="C37" s="54" t="s">
        <v>130</v>
      </c>
      <c r="D37" s="55" t="s">
        <v>115</v>
      </c>
      <c r="E37" s="208">
        <f t="shared" ref="E37:J37" si="8">SUM(E38,E42,E46,E50)</f>
        <v>982</v>
      </c>
      <c r="F37" s="117"/>
      <c r="G37" s="97">
        <f t="shared" si="8"/>
        <v>442</v>
      </c>
      <c r="H37" s="54">
        <f t="shared" si="8"/>
        <v>270</v>
      </c>
      <c r="I37" s="54">
        <f t="shared" si="8"/>
        <v>172</v>
      </c>
      <c r="J37" s="54">
        <f t="shared" si="8"/>
        <v>540</v>
      </c>
      <c r="K37" s="59">
        <f>SUM(K38,K39,K42,K43,K47)</f>
        <v>10</v>
      </c>
      <c r="L37" s="59">
        <f>SUM(L38,L42,L46,L50)</f>
        <v>0</v>
      </c>
      <c r="M37" s="54">
        <f>SUM(M38,M42,M46,M50)</f>
        <v>0</v>
      </c>
      <c r="N37" s="54">
        <f>SUM(N38,N42,N46,N50)</f>
        <v>0</v>
      </c>
      <c r="O37" s="54">
        <f>SUM(O38,O42,O46,O50)</f>
        <v>354</v>
      </c>
      <c r="P37" s="60">
        <f>SUM(P38,P42,P46,P50)</f>
        <v>628</v>
      </c>
      <c r="Q37" s="47"/>
    </row>
    <row r="38" spans="1:17" ht="114.95" customHeight="1" thickBot="1" x14ac:dyDescent="0.3">
      <c r="A38" s="204" t="s">
        <v>80</v>
      </c>
      <c r="B38" s="206" t="s">
        <v>116</v>
      </c>
      <c r="C38" s="57"/>
      <c r="D38" s="55" t="s">
        <v>84</v>
      </c>
      <c r="E38" s="56">
        <f>SUM(E39:E41)</f>
        <v>234</v>
      </c>
      <c r="F38" s="117"/>
      <c r="G38" s="97">
        <f>SUM(G39,G40,G41)</f>
        <v>90</v>
      </c>
      <c r="H38" s="54">
        <f>SUM(H39)</f>
        <v>52</v>
      </c>
      <c r="I38" s="54">
        <f>SUM(I39)</f>
        <v>38</v>
      </c>
      <c r="J38" s="54">
        <f>SUM(J40,J41)</f>
        <v>144</v>
      </c>
      <c r="K38" s="59" t="s">
        <v>84</v>
      </c>
      <c r="L38" s="59" t="s">
        <v>84</v>
      </c>
      <c r="M38" s="54">
        <f>SUM(M39:M41)</f>
        <v>0</v>
      </c>
      <c r="N38" s="54">
        <f>SUM(N39:N41)</f>
        <v>0</v>
      </c>
      <c r="O38" s="54">
        <f>SUM(O39:O41)</f>
        <v>162</v>
      </c>
      <c r="P38" s="128">
        <f>SUM(P39:P41)</f>
        <v>72</v>
      </c>
      <c r="Q38" s="47"/>
    </row>
    <row r="39" spans="1:17" ht="102" x14ac:dyDescent="0.25">
      <c r="A39" s="30" t="s">
        <v>79</v>
      </c>
      <c r="B39" s="18" t="s">
        <v>117</v>
      </c>
      <c r="C39" s="72" t="s">
        <v>84</v>
      </c>
      <c r="D39" s="129" t="s">
        <v>87</v>
      </c>
      <c r="E39" s="130">
        <f>SUM(G39)</f>
        <v>90</v>
      </c>
      <c r="F39" s="131" t="s">
        <v>84</v>
      </c>
      <c r="G39" s="222">
        <f>SUM(H39,I39)</f>
        <v>90</v>
      </c>
      <c r="H39" s="61">
        <v>52</v>
      </c>
      <c r="I39" s="132">
        <v>38</v>
      </c>
      <c r="J39" s="132" t="s">
        <v>84</v>
      </c>
      <c r="K39" s="133">
        <v>2</v>
      </c>
      <c r="L39" s="212">
        <v>6</v>
      </c>
      <c r="M39" s="134"/>
      <c r="N39" s="134" t="s">
        <v>84</v>
      </c>
      <c r="O39" s="135">
        <v>90</v>
      </c>
      <c r="P39" s="136"/>
      <c r="Q39" s="47"/>
    </row>
    <row r="40" spans="1:17" x14ac:dyDescent="0.25">
      <c r="A40" s="26" t="s">
        <v>20</v>
      </c>
      <c r="B40" s="12" t="s">
        <v>81</v>
      </c>
      <c r="C40" s="72" t="s">
        <v>89</v>
      </c>
      <c r="D40" s="73"/>
      <c r="E40" s="137">
        <f>SUM(J40)</f>
        <v>72</v>
      </c>
      <c r="F40" s="109"/>
      <c r="G40" s="110"/>
      <c r="H40" s="72"/>
      <c r="I40" s="111"/>
      <c r="J40" s="111">
        <f>SUM(O40,P40)</f>
        <v>72</v>
      </c>
      <c r="K40" s="111"/>
      <c r="L40" s="111"/>
      <c r="M40" s="113"/>
      <c r="N40" s="113" t="s">
        <v>84</v>
      </c>
      <c r="O40" s="114">
        <v>72</v>
      </c>
      <c r="P40" s="106"/>
      <c r="Q40" s="47"/>
    </row>
    <row r="41" spans="1:17" ht="16.5" thickBot="1" x14ac:dyDescent="0.3">
      <c r="A41" s="31" t="s">
        <v>21</v>
      </c>
      <c r="B41" s="32" t="s">
        <v>33</v>
      </c>
      <c r="C41" s="72" t="s">
        <v>84</v>
      </c>
      <c r="D41" s="86"/>
      <c r="E41" s="138">
        <f>SUM(J41)</f>
        <v>72</v>
      </c>
      <c r="F41" s="139"/>
      <c r="G41" s="140"/>
      <c r="H41" s="90"/>
      <c r="I41" s="141"/>
      <c r="J41" s="141">
        <f>SUM(M41:P41)</f>
        <v>72</v>
      </c>
      <c r="K41" s="141"/>
      <c r="L41" s="141"/>
      <c r="M41" s="142"/>
      <c r="N41" s="142"/>
      <c r="O41" s="143"/>
      <c r="P41" s="94">
        <v>72</v>
      </c>
      <c r="Q41" s="47"/>
    </row>
    <row r="42" spans="1:17" ht="125.1" customHeight="1" thickBot="1" x14ac:dyDescent="0.3">
      <c r="A42" s="204" t="s">
        <v>30</v>
      </c>
      <c r="B42" s="205" t="s">
        <v>118</v>
      </c>
      <c r="C42" s="57"/>
      <c r="D42" s="55" t="s">
        <v>84</v>
      </c>
      <c r="E42" s="56">
        <f>SUM(E43:E45)</f>
        <v>144</v>
      </c>
      <c r="F42" s="117"/>
      <c r="G42" s="97">
        <f>SUM(G43)</f>
        <v>72</v>
      </c>
      <c r="H42" s="54">
        <f>SUM(H43)</f>
        <v>34</v>
      </c>
      <c r="I42" s="54">
        <f>SUM(I43)</f>
        <v>38</v>
      </c>
      <c r="J42" s="54">
        <f>SUM(J44,J45)</f>
        <v>72</v>
      </c>
      <c r="K42" s="59" t="s">
        <v>84</v>
      </c>
      <c r="L42" s="59" t="s">
        <v>84</v>
      </c>
      <c r="M42" s="54">
        <f>SUM(M43:M45)</f>
        <v>0</v>
      </c>
      <c r="N42" s="54">
        <f>SUM(N43:N45)</f>
        <v>0</v>
      </c>
      <c r="O42" s="54">
        <f>SUM(O43:O45)</f>
        <v>0</v>
      </c>
      <c r="P42" s="128">
        <f>SUM(P43:P45)</f>
        <v>144</v>
      </c>
      <c r="Q42" s="47"/>
    </row>
    <row r="43" spans="1:17" ht="102.75" thickBot="1" x14ac:dyDescent="0.3">
      <c r="A43" s="33" t="s">
        <v>85</v>
      </c>
      <c r="B43" s="35" t="s">
        <v>119</v>
      </c>
      <c r="C43" s="72" t="s">
        <v>84</v>
      </c>
      <c r="D43" s="55" t="s">
        <v>129</v>
      </c>
      <c r="E43" s="144">
        <f>SUM(G43)</f>
        <v>72</v>
      </c>
      <c r="F43" s="145"/>
      <c r="G43" s="222">
        <f>SUM(M43:P43)</f>
        <v>72</v>
      </c>
      <c r="H43" s="61">
        <v>34</v>
      </c>
      <c r="I43" s="132">
        <v>38</v>
      </c>
      <c r="J43" s="132" t="s">
        <v>84</v>
      </c>
      <c r="K43" s="212">
        <v>4</v>
      </c>
      <c r="L43" s="212">
        <v>6</v>
      </c>
      <c r="M43" s="134"/>
      <c r="N43" s="134"/>
      <c r="O43" s="135" t="s">
        <v>84</v>
      </c>
      <c r="P43" s="136">
        <v>72</v>
      </c>
      <c r="Q43" s="47"/>
    </row>
    <row r="44" spans="1:17" x14ac:dyDescent="0.25">
      <c r="A44" s="34" t="s">
        <v>31</v>
      </c>
      <c r="B44" s="12" t="s">
        <v>81</v>
      </c>
      <c r="C44" s="72" t="s">
        <v>90</v>
      </c>
      <c r="D44" s="73"/>
      <c r="E44" s="137">
        <f>SUM(J44)</f>
        <v>36</v>
      </c>
      <c r="F44" s="146"/>
      <c r="G44" s="110"/>
      <c r="H44" s="77"/>
      <c r="I44" s="112"/>
      <c r="J44" s="111">
        <f>SUM(M44:P44)</f>
        <v>36</v>
      </c>
      <c r="K44" s="111"/>
      <c r="L44" s="112"/>
      <c r="M44" s="113"/>
      <c r="N44" s="113"/>
      <c r="O44" s="114"/>
      <c r="P44" s="106">
        <v>36</v>
      </c>
      <c r="Q44" s="47"/>
    </row>
    <row r="45" spans="1:17" ht="16.5" thickBot="1" x14ac:dyDescent="0.3">
      <c r="A45" s="34" t="s">
        <v>32</v>
      </c>
      <c r="B45" s="12" t="s">
        <v>33</v>
      </c>
      <c r="C45" s="72" t="s">
        <v>84</v>
      </c>
      <c r="D45" s="73"/>
      <c r="E45" s="137">
        <f>SUM(J45)</f>
        <v>36</v>
      </c>
      <c r="F45" s="146"/>
      <c r="G45" s="110"/>
      <c r="H45" s="77"/>
      <c r="I45" s="112"/>
      <c r="J45" s="111">
        <f>SUM(M45:P45)</f>
        <v>36</v>
      </c>
      <c r="K45" s="111"/>
      <c r="L45" s="112"/>
      <c r="M45" s="113"/>
      <c r="N45" s="113"/>
      <c r="O45" s="114"/>
      <c r="P45" s="106">
        <v>36</v>
      </c>
      <c r="Q45" s="47"/>
    </row>
    <row r="46" spans="1:17" ht="90" thickBot="1" x14ac:dyDescent="0.3">
      <c r="A46" s="37" t="s">
        <v>82</v>
      </c>
      <c r="B46" s="205" t="s">
        <v>120</v>
      </c>
      <c r="C46" s="57"/>
      <c r="D46" s="55" t="s">
        <v>84</v>
      </c>
      <c r="E46" s="56">
        <f>SUM(E47:E49)</f>
        <v>442</v>
      </c>
      <c r="F46" s="147"/>
      <c r="G46" s="148">
        <f>SUM(G47)</f>
        <v>190</v>
      </c>
      <c r="H46" s="54">
        <f>SUM(H47)</f>
        <v>124</v>
      </c>
      <c r="I46" s="149">
        <f>SUM(I47)</f>
        <v>66</v>
      </c>
      <c r="J46" s="149">
        <f>SUM(J48,J49)</f>
        <v>252</v>
      </c>
      <c r="K46" s="149" t="s">
        <v>84</v>
      </c>
      <c r="L46" s="150" t="s">
        <v>84</v>
      </c>
      <c r="M46" s="149">
        <f>SUM(M47:M49)</f>
        <v>0</v>
      </c>
      <c r="N46" s="149">
        <f>SUM(N47:N49)</f>
        <v>0</v>
      </c>
      <c r="O46" s="149">
        <f>SUM(O47:O49)</f>
        <v>66</v>
      </c>
      <c r="P46" s="128">
        <f>SUM(P47:P49)</f>
        <v>376</v>
      </c>
      <c r="Q46" s="47"/>
    </row>
    <row r="47" spans="1:17" ht="63.75" x14ac:dyDescent="0.25">
      <c r="A47" s="33" t="s">
        <v>92</v>
      </c>
      <c r="B47" s="35" t="s">
        <v>121</v>
      </c>
      <c r="C47" s="61" t="s">
        <v>84</v>
      </c>
      <c r="D47" s="62" t="s">
        <v>129</v>
      </c>
      <c r="E47" s="130">
        <f>SUM(G47)</f>
        <v>190</v>
      </c>
      <c r="F47" s="151"/>
      <c r="G47" s="222">
        <f>SUM(M47:P47)</f>
        <v>190</v>
      </c>
      <c r="H47" s="61">
        <v>124</v>
      </c>
      <c r="I47" s="132">
        <v>66</v>
      </c>
      <c r="J47" s="132"/>
      <c r="K47" s="212">
        <v>4</v>
      </c>
      <c r="L47" s="212">
        <v>6</v>
      </c>
      <c r="M47" s="134"/>
      <c r="N47" s="134"/>
      <c r="O47" s="135">
        <v>66</v>
      </c>
      <c r="P47" s="136">
        <v>124</v>
      </c>
      <c r="Q47" s="47"/>
    </row>
    <row r="48" spans="1:17" x14ac:dyDescent="0.25">
      <c r="A48" s="34" t="s">
        <v>83</v>
      </c>
      <c r="B48" s="12" t="s">
        <v>81</v>
      </c>
      <c r="C48" s="72" t="s">
        <v>90</v>
      </c>
      <c r="D48" s="73"/>
      <c r="E48" s="137">
        <f>SUM(J48)</f>
        <v>180</v>
      </c>
      <c r="F48" s="146"/>
      <c r="G48" s="152"/>
      <c r="H48" s="77"/>
      <c r="I48" s="112"/>
      <c r="J48" s="111">
        <f>SUM(M48:P48)</f>
        <v>180</v>
      </c>
      <c r="K48" s="111"/>
      <c r="L48" s="112"/>
      <c r="M48" s="113"/>
      <c r="N48" s="113"/>
      <c r="O48" s="114"/>
      <c r="P48" s="106">
        <v>180</v>
      </c>
      <c r="Q48" s="47"/>
    </row>
    <row r="49" spans="1:17" ht="16.5" thickBot="1" x14ac:dyDescent="0.3">
      <c r="A49" s="36" t="s">
        <v>122</v>
      </c>
      <c r="B49" s="32" t="s">
        <v>33</v>
      </c>
      <c r="C49" s="72" t="s">
        <v>84</v>
      </c>
      <c r="D49" s="86"/>
      <c r="E49" s="138">
        <f>SUM(J49)</f>
        <v>72</v>
      </c>
      <c r="F49" s="153"/>
      <c r="G49" s="154"/>
      <c r="H49" s="91"/>
      <c r="I49" s="155"/>
      <c r="J49" s="141">
        <f>SUM(M49:P49)</f>
        <v>72</v>
      </c>
      <c r="K49" s="141"/>
      <c r="L49" s="155"/>
      <c r="M49" s="142"/>
      <c r="N49" s="142"/>
      <c r="O49" s="143"/>
      <c r="P49" s="156">
        <v>72</v>
      </c>
      <c r="Q49" s="47"/>
    </row>
    <row r="50" spans="1:17" ht="115.5" thickBot="1" x14ac:dyDescent="0.3">
      <c r="A50" s="37" t="s">
        <v>123</v>
      </c>
      <c r="B50" s="38" t="s">
        <v>124</v>
      </c>
      <c r="C50" s="157"/>
      <c r="D50" s="55" t="s">
        <v>84</v>
      </c>
      <c r="E50" s="158">
        <f>SUM(E51:E54)</f>
        <v>162</v>
      </c>
      <c r="F50" s="159"/>
      <c r="G50" s="148">
        <f>SUM(G51,G52)</f>
        <v>90</v>
      </c>
      <c r="H50" s="54">
        <f>SUM(H51,H52)</f>
        <v>60</v>
      </c>
      <c r="I50" s="149">
        <f>SUM(I51,I52)</f>
        <v>30</v>
      </c>
      <c r="J50" s="149">
        <f>SUM(J53:J54)</f>
        <v>72</v>
      </c>
      <c r="K50" s="149" t="s">
        <v>84</v>
      </c>
      <c r="L50" s="149" t="s">
        <v>84</v>
      </c>
      <c r="M50" s="160">
        <f>SUM(M51:M54)</f>
        <v>0</v>
      </c>
      <c r="N50" s="160">
        <f>SUM(N51:N54)</f>
        <v>0</v>
      </c>
      <c r="O50" s="161">
        <f>SUM(O51:O54)</f>
        <v>126</v>
      </c>
      <c r="P50" s="162">
        <f>SUM(P51:P54)</f>
        <v>36</v>
      </c>
      <c r="Q50" s="47"/>
    </row>
    <row r="51" spans="1:17" ht="51" x14ac:dyDescent="0.25">
      <c r="A51" s="23" t="s">
        <v>125</v>
      </c>
      <c r="B51" s="39" t="s">
        <v>126</v>
      </c>
      <c r="C51" s="49" t="s">
        <v>84</v>
      </c>
      <c r="D51" s="254" t="s">
        <v>87</v>
      </c>
      <c r="E51" s="163">
        <f>SUM(G51)</f>
        <v>56</v>
      </c>
      <c r="F51" s="164"/>
      <c r="G51" s="165">
        <v>56</v>
      </c>
      <c r="H51" s="49">
        <v>42</v>
      </c>
      <c r="I51" s="166">
        <v>14</v>
      </c>
      <c r="J51" s="167"/>
      <c r="K51" s="166"/>
      <c r="L51" s="167"/>
      <c r="M51" s="168"/>
      <c r="N51" s="168"/>
      <c r="O51" s="169">
        <v>56</v>
      </c>
      <c r="P51" s="170"/>
      <c r="Q51" s="47"/>
    </row>
    <row r="52" spans="1:17" ht="39" thickBot="1" x14ac:dyDescent="0.3">
      <c r="A52" s="13" t="s">
        <v>134</v>
      </c>
      <c r="B52" s="12" t="s">
        <v>135</v>
      </c>
      <c r="C52" s="72"/>
      <c r="D52" s="255"/>
      <c r="E52" s="216">
        <f>SUM(G52)</f>
        <v>34</v>
      </c>
      <c r="F52" s="215"/>
      <c r="G52" s="110">
        <v>34</v>
      </c>
      <c r="H52" s="72">
        <v>18</v>
      </c>
      <c r="I52" s="111">
        <v>16</v>
      </c>
      <c r="J52" s="112"/>
      <c r="K52" s="111">
        <v>2</v>
      </c>
      <c r="L52" s="112">
        <v>6</v>
      </c>
      <c r="M52" s="113"/>
      <c r="N52" s="113"/>
      <c r="O52" s="114">
        <v>34</v>
      </c>
      <c r="P52" s="114"/>
      <c r="Q52" s="47"/>
    </row>
    <row r="53" spans="1:17" x14ac:dyDescent="0.25">
      <c r="A53" s="36" t="s">
        <v>127</v>
      </c>
      <c r="B53" s="12" t="s">
        <v>81</v>
      </c>
      <c r="C53" s="72" t="s">
        <v>89</v>
      </c>
      <c r="D53" s="86"/>
      <c r="E53" s="163">
        <f>SUM(J53)</f>
        <v>36</v>
      </c>
      <c r="F53" s="153"/>
      <c r="G53" s="154"/>
      <c r="H53" s="91"/>
      <c r="I53" s="155"/>
      <c r="J53" s="141">
        <f>SUM(M53:P53)</f>
        <v>36</v>
      </c>
      <c r="K53" s="141"/>
      <c r="L53" s="155"/>
      <c r="M53" s="142"/>
      <c r="N53" s="142"/>
      <c r="O53" s="143">
        <v>36</v>
      </c>
      <c r="P53" s="171"/>
      <c r="Q53" s="47"/>
    </row>
    <row r="54" spans="1:17" ht="16.5" thickBot="1" x14ac:dyDescent="0.3">
      <c r="A54" s="22" t="s">
        <v>128</v>
      </c>
      <c r="B54" s="12" t="s">
        <v>33</v>
      </c>
      <c r="C54" s="72" t="s">
        <v>84</v>
      </c>
      <c r="D54" s="86"/>
      <c r="E54" s="138">
        <f>SUM(J54)</f>
        <v>36</v>
      </c>
      <c r="F54" s="153"/>
      <c r="G54" s="154"/>
      <c r="H54" s="91"/>
      <c r="I54" s="155"/>
      <c r="J54" s="141">
        <f>SUM(M54:P54)</f>
        <v>36</v>
      </c>
      <c r="K54" s="141"/>
      <c r="L54" s="155"/>
      <c r="M54" s="142"/>
      <c r="N54" s="142"/>
      <c r="O54" s="143"/>
      <c r="P54" s="156">
        <v>36</v>
      </c>
      <c r="Q54" s="47"/>
    </row>
    <row r="55" spans="1:17" ht="16.5" thickBot="1" x14ac:dyDescent="0.3">
      <c r="A55" s="246" t="s">
        <v>49</v>
      </c>
      <c r="B55" s="247"/>
      <c r="C55" s="172">
        <f>SUM(M55:P55)</f>
        <v>36</v>
      </c>
      <c r="D55" s="173"/>
      <c r="E55" s="174"/>
      <c r="F55" s="175"/>
      <c r="G55" s="176"/>
      <c r="H55" s="177"/>
      <c r="I55" s="177"/>
      <c r="J55" s="177"/>
      <c r="K55" s="177"/>
      <c r="L55" s="177"/>
      <c r="M55" s="178"/>
      <c r="N55" s="178" t="s">
        <v>84</v>
      </c>
      <c r="O55" s="150">
        <v>16</v>
      </c>
      <c r="P55" s="179">
        <v>20</v>
      </c>
      <c r="Q55" s="47"/>
    </row>
    <row r="56" spans="1:17" ht="32.25" thickBot="1" x14ac:dyDescent="0.3">
      <c r="A56" s="180" t="s">
        <v>48</v>
      </c>
      <c r="B56" s="172" t="s">
        <v>22</v>
      </c>
      <c r="C56" s="172">
        <v>36</v>
      </c>
      <c r="D56" s="173"/>
      <c r="E56" s="174"/>
      <c r="F56" s="175"/>
      <c r="G56" s="176"/>
      <c r="H56" s="177"/>
      <c r="I56" s="177"/>
      <c r="J56" s="177"/>
      <c r="K56" s="181"/>
      <c r="L56" s="181"/>
      <c r="M56" s="178"/>
      <c r="N56" s="178"/>
      <c r="O56" s="178"/>
      <c r="P56" s="179">
        <v>36</v>
      </c>
      <c r="Q56" s="47"/>
    </row>
    <row r="57" spans="1:17" ht="16.5" thickBot="1" x14ac:dyDescent="0.3">
      <c r="A57" s="182"/>
      <c r="B57" s="183"/>
      <c r="C57" s="183"/>
      <c r="D57" s="184"/>
      <c r="E57" s="185"/>
      <c r="F57" s="186"/>
      <c r="G57" s="165"/>
      <c r="H57" s="166"/>
      <c r="I57" s="166"/>
      <c r="J57" s="166"/>
      <c r="K57" s="166"/>
      <c r="L57" s="166"/>
      <c r="M57" s="166"/>
      <c r="N57" s="167"/>
      <c r="O57" s="214"/>
      <c r="P57" s="213"/>
      <c r="Q57" s="47"/>
    </row>
    <row r="58" spans="1:17" ht="26.25" customHeight="1" thickBot="1" x14ac:dyDescent="0.3">
      <c r="A58" s="180"/>
      <c r="B58" s="172" t="s">
        <v>23</v>
      </c>
      <c r="C58" s="172"/>
      <c r="D58" s="173"/>
      <c r="E58" s="187">
        <f>SUM(G58,J58,C55,C56)</f>
        <v>2952</v>
      </c>
      <c r="F58" s="188"/>
      <c r="G58" s="148">
        <f>SUM(L9,L32,G9,G24,G31,G37)</f>
        <v>2340</v>
      </c>
      <c r="H58" s="149">
        <f>SUM(H9,H24,H31,H37)</f>
        <v>1268</v>
      </c>
      <c r="I58" s="149">
        <f>SUM(I9,I24,I31,I37)</f>
        <v>1042</v>
      </c>
      <c r="J58" s="149">
        <f>SUM(J60,J61)</f>
        <v>540</v>
      </c>
      <c r="K58" s="149"/>
      <c r="L58" s="149"/>
      <c r="M58" s="149">
        <f>SUM(M9,M24,M31,M37,M55)</f>
        <v>612</v>
      </c>
      <c r="N58" s="149">
        <f>SUM(N9,N24,N31,N37,N55)</f>
        <v>864</v>
      </c>
      <c r="O58" s="149">
        <f>SUM(O9,O24,O31,O37,O55)</f>
        <v>612</v>
      </c>
      <c r="P58" s="128">
        <f>SUM(P9,P24,P31,P37,P55,P56)</f>
        <v>864</v>
      </c>
      <c r="Q58" s="47"/>
    </row>
    <row r="59" spans="1:17" ht="26.25" customHeight="1" x14ac:dyDescent="0.25">
      <c r="A59" s="237" t="s">
        <v>132</v>
      </c>
      <c r="B59" s="238"/>
      <c r="C59" s="238"/>
      <c r="D59" s="238"/>
      <c r="E59" s="238"/>
      <c r="F59" s="239"/>
      <c r="G59" s="227" t="s">
        <v>23</v>
      </c>
      <c r="H59" s="250" t="s">
        <v>24</v>
      </c>
      <c r="I59" s="251"/>
      <c r="J59" s="189">
        <f t="shared" ref="J59:J63" si="9">SUM(M59,N59,O59,P59)</f>
        <v>2340</v>
      </c>
      <c r="K59" s="190"/>
      <c r="L59" s="132"/>
      <c r="M59" s="191">
        <f>SUM(M9,M24,M31,M39,M43,M47,M51,M52)</f>
        <v>612</v>
      </c>
      <c r="N59" s="191">
        <f>SUM(N9,N24,N31,N39,N43,N47,N51,N52)</f>
        <v>864</v>
      </c>
      <c r="O59" s="191">
        <f>SUM(O9,O24,O31,O39,O43,O47,O51,O52)</f>
        <v>488</v>
      </c>
      <c r="P59" s="192">
        <f>SUM(P9,P24,P31,P39,P43,P47,P51,P52,P52 )</f>
        <v>376</v>
      </c>
      <c r="Q59" s="47"/>
    </row>
    <row r="60" spans="1:17" ht="26.25" customHeight="1" x14ac:dyDescent="0.25">
      <c r="A60" s="240"/>
      <c r="B60" s="241"/>
      <c r="C60" s="241"/>
      <c r="D60" s="241"/>
      <c r="E60" s="241"/>
      <c r="F60" s="242"/>
      <c r="G60" s="228"/>
      <c r="H60" s="232" t="s">
        <v>25</v>
      </c>
      <c r="I60" s="233"/>
      <c r="J60" s="193">
        <f t="shared" si="9"/>
        <v>324</v>
      </c>
      <c r="K60" s="109"/>
      <c r="L60" s="111"/>
      <c r="M60" s="194">
        <f t="shared" ref="M60:P61" si="10">SUM(M40,M44,M48,M53)</f>
        <v>0</v>
      </c>
      <c r="N60" s="194">
        <f t="shared" si="10"/>
        <v>0</v>
      </c>
      <c r="O60" s="194">
        <f t="shared" si="10"/>
        <v>108</v>
      </c>
      <c r="P60" s="195">
        <f t="shared" si="10"/>
        <v>216</v>
      </c>
      <c r="Q60" s="47"/>
    </row>
    <row r="61" spans="1:17" ht="30" customHeight="1" x14ac:dyDescent="0.25">
      <c r="A61" s="240"/>
      <c r="B61" s="241"/>
      <c r="C61" s="241"/>
      <c r="D61" s="241"/>
      <c r="E61" s="241"/>
      <c r="F61" s="242"/>
      <c r="G61" s="228"/>
      <c r="H61" s="230" t="s">
        <v>26</v>
      </c>
      <c r="I61" s="231"/>
      <c r="J61" s="193">
        <f t="shared" si="9"/>
        <v>216</v>
      </c>
      <c r="K61" s="109"/>
      <c r="L61" s="111"/>
      <c r="M61" s="194">
        <f t="shared" si="10"/>
        <v>0</v>
      </c>
      <c r="N61" s="194">
        <f t="shared" si="10"/>
        <v>0</v>
      </c>
      <c r="O61" s="194">
        <f t="shared" si="10"/>
        <v>0</v>
      </c>
      <c r="P61" s="195">
        <f t="shared" si="10"/>
        <v>216</v>
      </c>
      <c r="Q61" s="47"/>
    </row>
    <row r="62" spans="1:17" ht="15" customHeight="1" x14ac:dyDescent="0.25">
      <c r="A62" s="240"/>
      <c r="B62" s="241"/>
      <c r="C62" s="241"/>
      <c r="D62" s="241"/>
      <c r="E62" s="241"/>
      <c r="F62" s="242"/>
      <c r="G62" s="228"/>
      <c r="H62" s="232" t="s">
        <v>27</v>
      </c>
      <c r="I62" s="233"/>
      <c r="J62" s="196">
        <f t="shared" si="9"/>
        <v>9</v>
      </c>
      <c r="K62" s="197"/>
      <c r="L62" s="198"/>
      <c r="M62" s="194">
        <v>0</v>
      </c>
      <c r="N62" s="194">
        <v>4</v>
      </c>
      <c r="O62" s="194">
        <v>3</v>
      </c>
      <c r="P62" s="195">
        <v>2</v>
      </c>
      <c r="Q62" s="47"/>
    </row>
    <row r="63" spans="1:17" ht="21.75" customHeight="1" x14ac:dyDescent="0.25">
      <c r="A63" s="240"/>
      <c r="B63" s="241"/>
      <c r="C63" s="241"/>
      <c r="D63" s="241"/>
      <c r="E63" s="241"/>
      <c r="F63" s="242"/>
      <c r="G63" s="228"/>
      <c r="H63" s="232" t="s">
        <v>28</v>
      </c>
      <c r="I63" s="233"/>
      <c r="J63" s="193">
        <f t="shared" si="9"/>
        <v>20</v>
      </c>
      <c r="K63" s="109"/>
      <c r="L63" s="111"/>
      <c r="M63" s="194">
        <v>4</v>
      </c>
      <c r="N63" s="194">
        <v>6</v>
      </c>
      <c r="O63" s="194">
        <v>4</v>
      </c>
      <c r="P63" s="195">
        <v>6</v>
      </c>
      <c r="Q63" s="47"/>
    </row>
    <row r="64" spans="1:17" ht="21.75" customHeight="1" thickBot="1" x14ac:dyDescent="0.3">
      <c r="A64" s="243"/>
      <c r="B64" s="244"/>
      <c r="C64" s="244"/>
      <c r="D64" s="244"/>
      <c r="E64" s="244"/>
      <c r="F64" s="245"/>
      <c r="G64" s="229"/>
      <c r="H64" s="248" t="s">
        <v>137</v>
      </c>
      <c r="I64" s="249"/>
      <c r="J64" s="199" t="s">
        <v>84</v>
      </c>
      <c r="K64" s="200"/>
      <c r="L64" s="201"/>
      <c r="M64" s="202"/>
      <c r="N64" s="202">
        <v>1</v>
      </c>
      <c r="O64" s="202"/>
      <c r="P64" s="218">
        <v>1</v>
      </c>
      <c r="Q64" s="47"/>
    </row>
    <row r="65" spans="1:16" ht="27.75" customHeight="1" x14ac:dyDescent="0.25">
      <c r="A65" s="203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</row>
  </sheetData>
  <mergeCells count="29">
    <mergeCell ref="A1:P1"/>
    <mergeCell ref="A3:A7"/>
    <mergeCell ref="B3:B7"/>
    <mergeCell ref="C3:D3"/>
    <mergeCell ref="C4:C7"/>
    <mergeCell ref="E4:E7"/>
    <mergeCell ref="F4:F7"/>
    <mergeCell ref="M4:N4"/>
    <mergeCell ref="O4:P4"/>
    <mergeCell ref="G6:G7"/>
    <mergeCell ref="H6:I6"/>
    <mergeCell ref="M5:P5"/>
    <mergeCell ref="G4:L5"/>
    <mergeCell ref="J6:J7"/>
    <mergeCell ref="K6:K7"/>
    <mergeCell ref="L6:L7"/>
    <mergeCell ref="G59:G64"/>
    <mergeCell ref="H61:I61"/>
    <mergeCell ref="H63:I63"/>
    <mergeCell ref="H62:I62"/>
    <mergeCell ref="M3:P3"/>
    <mergeCell ref="E3:L3"/>
    <mergeCell ref="A59:F64"/>
    <mergeCell ref="A55:B55"/>
    <mergeCell ref="H64:I64"/>
    <mergeCell ref="H59:I59"/>
    <mergeCell ref="H60:I60"/>
    <mergeCell ref="D4:D7"/>
    <mergeCell ref="D51:D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2" manualBreakCount="2">
    <brk id="23" max="15" man="1"/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титульник</vt:lpstr>
      <vt:lpstr>набор 2024</vt:lpstr>
      <vt:lpstr>'набор 2024'!_ftn1</vt:lpstr>
      <vt:lpstr>'набор 2024'!_ftn2</vt:lpstr>
      <vt:lpstr>'набор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ddondigi2018@gmail.com</cp:lastModifiedBy>
  <cp:lastPrinted>2024-09-09T13:21:41Z</cp:lastPrinted>
  <dcterms:created xsi:type="dcterms:W3CDTF">2014-02-06T08:04:21Z</dcterms:created>
  <dcterms:modified xsi:type="dcterms:W3CDTF">2024-09-13T13:29:55Z</dcterms:modified>
</cp:coreProperties>
</file>