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УП\УП в эксель\УП 2019-2023\"/>
    </mc:Choice>
  </mc:AlternateContent>
  <xr:revisionPtr revIDLastSave="0" documentId="13_ncr:1_{F5AAF259-4901-40E8-8AE1-7FB6D7E3169C}" xr6:coauthVersionLast="47" xr6:coauthVersionMax="47" xr10:uidLastSave="{00000000-0000-0000-0000-000000000000}"/>
  <bookViews>
    <workbookView xWindow="-120" yWindow="-120" windowWidth="29040" windowHeight="15840" tabRatio="750" firstSheet="1" activeTab="1" xr2:uid="{00000000-000D-0000-FFFF-FFFF00000000}"/>
  </bookViews>
  <sheets>
    <sheet name="Start" sheetId="11" state="hidden" r:id="rId1"/>
    <sheet name="аппаратч." sheetId="32" r:id="rId2"/>
    <sheet name="график 2 курс" sheetId="37" r:id="rId3"/>
    <sheet name="график 1 курс" sheetId="38" r:id="rId4"/>
  </sheets>
  <definedNames>
    <definedName name="_xlnm.Print_Area" localSheetId="1">аппаратч.!$A$1:$V$89</definedName>
    <definedName name="_xlnm.Print_Area" localSheetId="3">'график 1 курс'!$A$1:$B$32</definedName>
    <definedName name="_xlnm.Print_Area" localSheetId="2">'график 2 курс'!$A$1:$B$42</definedName>
  </definedNames>
  <calcPr calcId="191029"/>
</workbook>
</file>

<file path=xl/calcChain.xml><?xml version="1.0" encoding="utf-8"?>
<calcChain xmlns="http://schemas.openxmlformats.org/spreadsheetml/2006/main">
  <c r="E42" i="32" l="1"/>
  <c r="F42" i="32"/>
  <c r="G42" i="32"/>
  <c r="H42" i="32"/>
  <c r="I42" i="32"/>
  <c r="J42" i="32"/>
  <c r="K42" i="32"/>
  <c r="L42" i="32"/>
  <c r="N42" i="32"/>
  <c r="O42" i="32"/>
  <c r="Q42" i="32"/>
  <c r="R42" i="32"/>
  <c r="T42" i="32"/>
  <c r="U42" i="32"/>
  <c r="D43" i="32"/>
  <c r="D42" i="32" s="1"/>
  <c r="M43" i="32"/>
  <c r="M42" i="32" s="1"/>
  <c r="P43" i="32"/>
  <c r="S43" i="32"/>
  <c r="S42" i="32" s="1"/>
  <c r="V43" i="32"/>
  <c r="W43" i="32" s="1"/>
  <c r="D44" i="32"/>
  <c r="M44" i="32"/>
  <c r="P44" i="32"/>
  <c r="P42" i="32" s="1"/>
  <c r="S44" i="32"/>
  <c r="V44" i="32"/>
  <c r="M45" i="32"/>
  <c r="P45" i="32"/>
  <c r="S45" i="32"/>
  <c r="V45" i="32"/>
  <c r="W45" i="32"/>
  <c r="M46" i="32"/>
  <c r="P46" i="32"/>
  <c r="S46" i="32"/>
  <c r="V46" i="32"/>
  <c r="W46" i="32" s="1"/>
  <c r="V26" i="32"/>
  <c r="S26" i="32"/>
  <c r="P26" i="32"/>
  <c r="M26" i="32"/>
  <c r="V27" i="32"/>
  <c r="S27" i="32"/>
  <c r="P27" i="32"/>
  <c r="M27" i="32"/>
  <c r="V65" i="32"/>
  <c r="S65" i="32"/>
  <c r="P65" i="32"/>
  <c r="M65" i="32"/>
  <c r="V39" i="32"/>
  <c r="S39" i="32"/>
  <c r="P39" i="32"/>
  <c r="M39" i="32"/>
  <c r="D85" i="32"/>
  <c r="D84" i="32"/>
  <c r="W44" i="32" l="1"/>
  <c r="V42" i="32"/>
  <c r="W27" i="32"/>
  <c r="W65" i="32"/>
  <c r="W26" i="32"/>
  <c r="W39" i="32"/>
  <c r="D83" i="32"/>
  <c r="W42" i="32" l="1"/>
  <c r="D65" i="32"/>
  <c r="D64" i="32"/>
  <c r="D63" i="32"/>
  <c r="D59" i="32"/>
  <c r="D58" i="32"/>
  <c r="D54" i="32"/>
  <c r="D53" i="32"/>
  <c r="D49" i="32" l="1"/>
  <c r="D48" i="32"/>
  <c r="D75" i="32"/>
  <c r="V38" i="32"/>
  <c r="S38" i="32"/>
  <c r="P38" i="32"/>
  <c r="M38" i="32"/>
  <c r="D82" i="32" l="1"/>
  <c r="W38" i="32"/>
  <c r="U23" i="32" l="1"/>
  <c r="T23" i="32"/>
  <c r="R23" i="32"/>
  <c r="Q23" i="32"/>
  <c r="O23" i="32"/>
  <c r="N23" i="32"/>
  <c r="L23" i="32"/>
  <c r="K23" i="32"/>
  <c r="J23" i="32"/>
  <c r="I23" i="32"/>
  <c r="H23" i="32"/>
  <c r="G23" i="32"/>
  <c r="F23" i="32"/>
  <c r="E23" i="32"/>
  <c r="D23" i="32"/>
  <c r="V77" i="32" l="1"/>
  <c r="V76" i="32"/>
  <c r="V75" i="32"/>
  <c r="S77" i="32"/>
  <c r="W77" i="32" s="1"/>
  <c r="S76" i="32"/>
  <c r="S75" i="32"/>
  <c r="W75" i="32" s="1"/>
  <c r="V72" i="32"/>
  <c r="S72" i="32"/>
  <c r="S71" i="32" s="1"/>
  <c r="U71" i="32"/>
  <c r="T71" i="32"/>
  <c r="R71" i="32"/>
  <c r="Q71" i="32"/>
  <c r="P71" i="32"/>
  <c r="O71" i="32"/>
  <c r="N71" i="32"/>
  <c r="M71" i="32"/>
  <c r="L71" i="32"/>
  <c r="K71" i="32"/>
  <c r="J71" i="32"/>
  <c r="I71" i="32"/>
  <c r="H71" i="32"/>
  <c r="G71" i="32"/>
  <c r="F71" i="32"/>
  <c r="E71" i="32"/>
  <c r="D71" i="32"/>
  <c r="U74" i="32"/>
  <c r="U73" i="32" s="1"/>
  <c r="T74" i="32"/>
  <c r="T73" i="32" s="1"/>
  <c r="R74" i="32"/>
  <c r="R73" i="32" s="1"/>
  <c r="Q74" i="32"/>
  <c r="Q73" i="32" s="1"/>
  <c r="P74" i="32"/>
  <c r="P73" i="32" s="1"/>
  <c r="O74" i="32"/>
  <c r="O73" i="32" s="1"/>
  <c r="N74" i="32"/>
  <c r="N73" i="32" s="1"/>
  <c r="M74" i="32"/>
  <c r="M73" i="32" s="1"/>
  <c r="L74" i="32"/>
  <c r="L73" i="32" s="1"/>
  <c r="K74" i="32"/>
  <c r="K73" i="32" s="1"/>
  <c r="J74" i="32"/>
  <c r="J73" i="32" s="1"/>
  <c r="I74" i="32"/>
  <c r="I73" i="32" s="1"/>
  <c r="H74" i="32"/>
  <c r="H73" i="32" s="1"/>
  <c r="G74" i="32"/>
  <c r="G73" i="32" s="1"/>
  <c r="F74" i="32"/>
  <c r="F73" i="32" s="1"/>
  <c r="E74" i="32"/>
  <c r="E73" i="32" s="1"/>
  <c r="D74" i="32"/>
  <c r="D73" i="32" s="1"/>
  <c r="U62" i="32"/>
  <c r="T62" i="32"/>
  <c r="R62" i="32"/>
  <c r="Q62" i="32"/>
  <c r="O62" i="32"/>
  <c r="N62" i="32"/>
  <c r="L62" i="32"/>
  <c r="K62" i="32"/>
  <c r="J62" i="32"/>
  <c r="I62" i="32"/>
  <c r="H62" i="32"/>
  <c r="G62" i="32"/>
  <c r="F62" i="32"/>
  <c r="E62" i="32"/>
  <c r="U57" i="32"/>
  <c r="T57" i="32"/>
  <c r="R57" i="32"/>
  <c r="Q57" i="32"/>
  <c r="O57" i="32"/>
  <c r="N57" i="32"/>
  <c r="L57" i="32"/>
  <c r="K57" i="32"/>
  <c r="J57" i="32"/>
  <c r="I57" i="32"/>
  <c r="H57" i="32"/>
  <c r="G57" i="32"/>
  <c r="F57" i="32"/>
  <c r="E57" i="32"/>
  <c r="U52" i="32"/>
  <c r="T52" i="32"/>
  <c r="R52" i="32"/>
  <c r="Q52" i="32"/>
  <c r="O52" i="32"/>
  <c r="N52" i="32"/>
  <c r="L52" i="32"/>
  <c r="K52" i="32"/>
  <c r="J52" i="32"/>
  <c r="I52" i="32"/>
  <c r="H52" i="32"/>
  <c r="G52" i="32"/>
  <c r="F52" i="32"/>
  <c r="E52" i="32"/>
  <c r="U47" i="32"/>
  <c r="T47" i="32"/>
  <c r="T41" i="32" s="1"/>
  <c r="R47" i="32"/>
  <c r="R41" i="32" s="1"/>
  <c r="Q47" i="32"/>
  <c r="Q41" i="32" s="1"/>
  <c r="O47" i="32"/>
  <c r="N47" i="32"/>
  <c r="N41" i="32" s="1"/>
  <c r="L47" i="32"/>
  <c r="L41" i="32" s="1"/>
  <c r="K47" i="32"/>
  <c r="K41" i="32" s="1"/>
  <c r="J47" i="32"/>
  <c r="I47" i="32"/>
  <c r="I41" i="32" s="1"/>
  <c r="H47" i="32"/>
  <c r="H41" i="32" s="1"/>
  <c r="G47" i="32"/>
  <c r="G41" i="32" s="1"/>
  <c r="F47" i="32"/>
  <c r="E47" i="32"/>
  <c r="E41" i="32" s="1"/>
  <c r="U41" i="32" l="1"/>
  <c r="F41" i="32"/>
  <c r="J41" i="32"/>
  <c r="O41" i="32"/>
  <c r="W76" i="32"/>
  <c r="W74" i="32" s="1"/>
  <c r="S74" i="32"/>
  <c r="S73" i="32" s="1"/>
  <c r="V74" i="32"/>
  <c r="V73" i="32" s="1"/>
  <c r="V71" i="32"/>
  <c r="V70" i="32" s="1"/>
  <c r="W72" i="32"/>
  <c r="W71" i="32" s="1"/>
  <c r="D70" i="32"/>
  <c r="F70" i="32"/>
  <c r="H70" i="32"/>
  <c r="J70" i="32"/>
  <c r="L70" i="32"/>
  <c r="N70" i="32"/>
  <c r="P70" i="32"/>
  <c r="R70" i="32"/>
  <c r="T70" i="32"/>
  <c r="E70" i="32"/>
  <c r="G70" i="32"/>
  <c r="I70" i="32"/>
  <c r="K70" i="32"/>
  <c r="M70" i="32"/>
  <c r="O70" i="32"/>
  <c r="Q70" i="32"/>
  <c r="U70" i="32"/>
  <c r="S70" i="32"/>
  <c r="V54" i="32"/>
  <c r="V53" i="32"/>
  <c r="S54" i="32"/>
  <c r="S53" i="32"/>
  <c r="W73" i="32" l="1"/>
  <c r="W70" i="32"/>
  <c r="U8" i="32"/>
  <c r="T8" i="32"/>
  <c r="R8" i="32"/>
  <c r="Q8" i="32"/>
  <c r="U7" i="32"/>
  <c r="T7" i="32"/>
  <c r="R7" i="32"/>
  <c r="Q7" i="32"/>
  <c r="D62" i="32"/>
  <c r="D57" i="32"/>
  <c r="D52" i="32"/>
  <c r="D47" i="32"/>
  <c r="V89" i="32"/>
  <c r="V88" i="32"/>
  <c r="S89" i="32"/>
  <c r="S88" i="32"/>
  <c r="V68" i="32"/>
  <c r="V67" i="32"/>
  <c r="V61" i="32"/>
  <c r="V56" i="32"/>
  <c r="V51" i="32"/>
  <c r="S68" i="32"/>
  <c r="S67" i="32"/>
  <c r="S61" i="32"/>
  <c r="S56" i="32"/>
  <c r="S51" i="32"/>
  <c r="V66" i="32"/>
  <c r="V60" i="32"/>
  <c r="V55" i="32"/>
  <c r="V50" i="32"/>
  <c r="S66" i="32"/>
  <c r="S60" i="32"/>
  <c r="S55" i="32"/>
  <c r="S50" i="32"/>
  <c r="V64" i="32"/>
  <c r="V63" i="32"/>
  <c r="S64" i="32"/>
  <c r="S63" i="32"/>
  <c r="V59" i="32"/>
  <c r="V58" i="32"/>
  <c r="S59" i="32"/>
  <c r="S58" i="32"/>
  <c r="V49" i="32"/>
  <c r="V48" i="32"/>
  <c r="S49" i="32"/>
  <c r="S48" i="32"/>
  <c r="V40" i="32"/>
  <c r="V37" i="32"/>
  <c r="V36" i="32"/>
  <c r="V35" i="32"/>
  <c r="V34" i="32"/>
  <c r="V33" i="32"/>
  <c r="V32" i="32"/>
  <c r="V31" i="32"/>
  <c r="V30" i="32"/>
  <c r="S40" i="32"/>
  <c r="S37" i="32"/>
  <c r="S36" i="32"/>
  <c r="S35" i="32"/>
  <c r="S34" i="32"/>
  <c r="S33" i="32"/>
  <c r="S32" i="32"/>
  <c r="S31" i="32"/>
  <c r="S30" i="32"/>
  <c r="V25" i="32"/>
  <c r="V24" i="32"/>
  <c r="V23" i="32" s="1"/>
  <c r="V22" i="32"/>
  <c r="V21" i="32"/>
  <c r="V20" i="32"/>
  <c r="V19" i="32"/>
  <c r="V18" i="32"/>
  <c r="V17" i="32"/>
  <c r="V16" i="32"/>
  <c r="V15" i="32"/>
  <c r="V14" i="32"/>
  <c r="V13" i="32"/>
  <c r="V12" i="32"/>
  <c r="V11" i="32"/>
  <c r="V10" i="32"/>
  <c r="V9" i="32"/>
  <c r="S25" i="32"/>
  <c r="S24" i="32"/>
  <c r="S22" i="32"/>
  <c r="S21" i="32"/>
  <c r="S20" i="32"/>
  <c r="S19" i="32"/>
  <c r="S18" i="32"/>
  <c r="S17" i="32"/>
  <c r="S16" i="32"/>
  <c r="S15" i="32"/>
  <c r="S14" i="32"/>
  <c r="S13" i="32"/>
  <c r="S12" i="32"/>
  <c r="S11" i="32"/>
  <c r="S10" i="32"/>
  <c r="S9" i="32"/>
  <c r="P40" i="32"/>
  <c r="P37" i="32"/>
  <c r="P36" i="32"/>
  <c r="P35" i="32"/>
  <c r="P34" i="32"/>
  <c r="M54" i="32"/>
  <c r="M53" i="32"/>
  <c r="P54" i="32"/>
  <c r="P53" i="32"/>
  <c r="P59" i="32"/>
  <c r="P58" i="32"/>
  <c r="P64" i="32"/>
  <c r="P63" i="32"/>
  <c r="P66" i="32"/>
  <c r="P60" i="32"/>
  <c r="P55" i="32"/>
  <c r="P50" i="32"/>
  <c r="P67" i="32"/>
  <c r="P61" i="32"/>
  <c r="P56" i="32"/>
  <c r="P51" i="32"/>
  <c r="M67" i="32"/>
  <c r="M61" i="32"/>
  <c r="M56" i="32"/>
  <c r="M51" i="32"/>
  <c r="M66" i="32"/>
  <c r="M60" i="32"/>
  <c r="M55" i="32"/>
  <c r="M50" i="32"/>
  <c r="M64" i="32"/>
  <c r="M63" i="32"/>
  <c r="M59" i="32"/>
  <c r="M58" i="32"/>
  <c r="M40" i="32"/>
  <c r="M37" i="32"/>
  <c r="M36" i="32"/>
  <c r="M35" i="32"/>
  <c r="M34" i="32"/>
  <c r="U29" i="32"/>
  <c r="U28" i="32" s="1"/>
  <c r="T29" i="32"/>
  <c r="T28" i="32" s="1"/>
  <c r="R29" i="32"/>
  <c r="R28" i="32" s="1"/>
  <c r="Q29" i="32"/>
  <c r="Q28" i="32" s="1"/>
  <c r="D41" i="32" l="1"/>
  <c r="W54" i="32"/>
  <c r="V47" i="32"/>
  <c r="U69" i="32"/>
  <c r="S52" i="32"/>
  <c r="Q69" i="32"/>
  <c r="Q78" i="32" s="1"/>
  <c r="T69" i="32"/>
  <c r="T78" i="32" s="1"/>
  <c r="R69" i="32"/>
  <c r="R78" i="32" s="1"/>
  <c r="S57" i="32"/>
  <c r="S23" i="32"/>
  <c r="S47" i="32"/>
  <c r="U78" i="32"/>
  <c r="S62" i="32"/>
  <c r="V62" i="32"/>
  <c r="M62" i="32"/>
  <c r="V52" i="32"/>
  <c r="P62" i="32"/>
  <c r="M57" i="32"/>
  <c r="P57" i="32"/>
  <c r="M52" i="32"/>
  <c r="V57" i="32"/>
  <c r="W53" i="32"/>
  <c r="P52" i="32"/>
  <c r="S29" i="32"/>
  <c r="V29" i="32"/>
  <c r="S8" i="32"/>
  <c r="W34" i="32"/>
  <c r="W40" i="32"/>
  <c r="W58" i="32"/>
  <c r="W64" i="32"/>
  <c r="W55" i="32"/>
  <c r="W56" i="32"/>
  <c r="W67" i="32"/>
  <c r="V8" i="32"/>
  <c r="V7" i="32" s="1"/>
  <c r="W36" i="32"/>
  <c r="W35" i="32"/>
  <c r="W37" i="32"/>
  <c r="W59" i="32"/>
  <c r="W66" i="32"/>
  <c r="W51" i="32"/>
  <c r="W61" i="32"/>
  <c r="W63" i="32"/>
  <c r="W60" i="32"/>
  <c r="W50" i="32"/>
  <c r="S41" i="32" l="1"/>
  <c r="V41" i="32"/>
  <c r="V28" i="32" s="1"/>
  <c r="W52" i="32"/>
  <c r="S7" i="32"/>
  <c r="S28" i="32"/>
  <c r="W62" i="32"/>
  <c r="W57" i="32"/>
  <c r="S69" i="32" l="1"/>
  <c r="S78" i="32" s="1"/>
  <c r="V69" i="32"/>
  <c r="V78" i="32" s="1"/>
  <c r="P33" i="32"/>
  <c r="P32" i="32"/>
  <c r="M33" i="32"/>
  <c r="M3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W32" i="32" l="1"/>
  <c r="W33" i="32"/>
  <c r="P49" i="32"/>
  <c r="M49" i="32"/>
  <c r="P31" i="32"/>
  <c r="M31" i="32"/>
  <c r="W31" i="32" l="1"/>
  <c r="W49" i="32"/>
  <c r="AT33" i="37"/>
  <c r="AS33" i="37"/>
  <c r="AR33" i="37"/>
  <c r="AQ33" i="37"/>
  <c r="AP33" i="37"/>
  <c r="AO33" i="37"/>
  <c r="AN33" i="37"/>
  <c r="AM33" i="37"/>
  <c r="AL33" i="37"/>
  <c r="AK33" i="37"/>
  <c r="AJ33" i="37"/>
  <c r="AI33" i="37"/>
  <c r="AH33" i="37"/>
  <c r="AG33" i="37"/>
  <c r="AF33" i="37"/>
  <c r="AE33" i="37"/>
  <c r="AD33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AU12" i="38"/>
  <c r="AU25" i="38"/>
  <c r="AU24" i="38"/>
  <c r="AT32" i="38"/>
  <c r="AS32" i="38"/>
  <c r="AR32" i="38"/>
  <c r="AQ32" i="38"/>
  <c r="AP32" i="38"/>
  <c r="AO32" i="38"/>
  <c r="AN32" i="38"/>
  <c r="AM32" i="38"/>
  <c r="AL32" i="38"/>
  <c r="AK32" i="38"/>
  <c r="AJ32" i="38"/>
  <c r="AI32" i="38"/>
  <c r="AH32" i="38"/>
  <c r="AG32" i="38"/>
  <c r="AF32" i="38"/>
  <c r="AE32" i="38"/>
  <c r="AD32" i="38"/>
  <c r="AC32" i="38"/>
  <c r="AB32" i="38"/>
  <c r="AA32" i="38"/>
  <c r="Z32" i="38"/>
  <c r="Y32" i="38"/>
  <c r="X32" i="38"/>
  <c r="W32" i="38"/>
  <c r="V32" i="38"/>
  <c r="U32" i="38"/>
  <c r="T32" i="38"/>
  <c r="S32" i="38"/>
  <c r="R32" i="38"/>
  <c r="Q32" i="38"/>
  <c r="P32" i="38"/>
  <c r="O32" i="38"/>
  <c r="N32" i="38"/>
  <c r="M32" i="38"/>
  <c r="L32" i="38"/>
  <c r="K32" i="38"/>
  <c r="J32" i="38"/>
  <c r="I32" i="38"/>
  <c r="H32" i="38"/>
  <c r="G32" i="38"/>
  <c r="F32" i="38"/>
  <c r="E32" i="38"/>
  <c r="D32" i="38"/>
  <c r="C32" i="38"/>
  <c r="AV31" i="38"/>
  <c r="AU31" i="38"/>
  <c r="AV30" i="38"/>
  <c r="AU30" i="38"/>
  <c r="AV29" i="38"/>
  <c r="AU29" i="38"/>
  <c r="AV28" i="38"/>
  <c r="AU28" i="38"/>
  <c r="AV27" i="38"/>
  <c r="AU27" i="38"/>
  <c r="AV26" i="38"/>
  <c r="AU26" i="38"/>
  <c r="AV25" i="38"/>
  <c r="AV24" i="38"/>
  <c r="AV23" i="38"/>
  <c r="AU23" i="38"/>
  <c r="AV22" i="38"/>
  <c r="AU22" i="38"/>
  <c r="AV21" i="38"/>
  <c r="AU21" i="38"/>
  <c r="AV20" i="38"/>
  <c r="AU20" i="38"/>
  <c r="AV19" i="38"/>
  <c r="AU19" i="38"/>
  <c r="AV18" i="38"/>
  <c r="AU18" i="38"/>
  <c r="AV17" i="38"/>
  <c r="AU17" i="38"/>
  <c r="AV16" i="38"/>
  <c r="AU16" i="38"/>
  <c r="AV15" i="38"/>
  <c r="AU15" i="38"/>
  <c r="AV14" i="38"/>
  <c r="AU14" i="38"/>
  <c r="AV13" i="38"/>
  <c r="AU13" i="38"/>
  <c r="AV12" i="38"/>
  <c r="AV11" i="38"/>
  <c r="AU11" i="38"/>
  <c r="AV10" i="38"/>
  <c r="AU10" i="38"/>
  <c r="AV9" i="38"/>
  <c r="AU9" i="38"/>
  <c r="AV32" i="38" l="1"/>
  <c r="AU32" i="38"/>
  <c r="AV33" i="37"/>
  <c r="AV32" i="37"/>
  <c r="AV31" i="37"/>
  <c r="AV30" i="37"/>
  <c r="AV29" i="37"/>
  <c r="AV28" i="37"/>
  <c r="AV27" i="37"/>
  <c r="AV26" i="37"/>
  <c r="AV25" i="37"/>
  <c r="AV24" i="37"/>
  <c r="AV23" i="37"/>
  <c r="AV22" i="37"/>
  <c r="AV21" i="37"/>
  <c r="AV20" i="37"/>
  <c r="AV19" i="37"/>
  <c r="AV18" i="37"/>
  <c r="AV17" i="37"/>
  <c r="AV16" i="37"/>
  <c r="AV15" i="37"/>
  <c r="AV14" i="37"/>
  <c r="AV13" i="37"/>
  <c r="AU32" i="37"/>
  <c r="AU31" i="37"/>
  <c r="AU30" i="37"/>
  <c r="AU29" i="37"/>
  <c r="AU28" i="37"/>
  <c r="AU27" i="37"/>
  <c r="AU26" i="37"/>
  <c r="AU25" i="37"/>
  <c r="AU24" i="37"/>
  <c r="AU23" i="37"/>
  <c r="AU22" i="37"/>
  <c r="AU21" i="37"/>
  <c r="AU20" i="37"/>
  <c r="AU19" i="37"/>
  <c r="AU18" i="37"/>
  <c r="AU17" i="37"/>
  <c r="AU16" i="37"/>
  <c r="AU15" i="37"/>
  <c r="AU14" i="37"/>
  <c r="AU13" i="37"/>
  <c r="AV12" i="37"/>
  <c r="AU12" i="37"/>
  <c r="AV11" i="37"/>
  <c r="AU11" i="37"/>
  <c r="AV10" i="37"/>
  <c r="AU10" i="37"/>
  <c r="AV9" i="37"/>
  <c r="AU9" i="37"/>
  <c r="C33" i="37"/>
  <c r="AU33" i="37" s="1"/>
  <c r="P89" i="32" l="1"/>
  <c r="P88" i="32"/>
  <c r="M89" i="32"/>
  <c r="M88" i="32"/>
  <c r="P48" i="32"/>
  <c r="P47" i="32" s="1"/>
  <c r="P41" i="32" s="1"/>
  <c r="M48" i="32"/>
  <c r="M47" i="32" l="1"/>
  <c r="M41" i="32" s="1"/>
  <c r="W48" i="32"/>
  <c r="W47" i="32" s="1"/>
  <c r="W41" i="32" s="1"/>
  <c r="D88" i="32"/>
  <c r="D89" i="32"/>
  <c r="P68" i="32" l="1"/>
  <c r="W68" i="32" s="1"/>
  <c r="P30" i="32"/>
  <c r="P29" i="32" s="1"/>
  <c r="P25" i="32"/>
  <c r="P24" i="32"/>
  <c r="P23" i="32" s="1"/>
  <c r="P22" i="32"/>
  <c r="P21" i="32"/>
  <c r="P20" i="32"/>
  <c r="P19" i="32"/>
  <c r="P18" i="32"/>
  <c r="P17" i="32"/>
  <c r="P16" i="32"/>
  <c r="P15" i="32"/>
  <c r="P14" i="32"/>
  <c r="P13" i="32"/>
  <c r="P12" i="32"/>
  <c r="P11" i="32"/>
  <c r="P10" i="32"/>
  <c r="P9" i="32"/>
  <c r="M30" i="32"/>
  <c r="M25" i="32"/>
  <c r="M24" i="32"/>
  <c r="M22" i="32"/>
  <c r="M21" i="32"/>
  <c r="M20" i="32"/>
  <c r="M19" i="32"/>
  <c r="M18" i="32"/>
  <c r="M17" i="32"/>
  <c r="M16" i="32"/>
  <c r="M15" i="32"/>
  <c r="M14" i="32"/>
  <c r="M13" i="32"/>
  <c r="M12" i="32"/>
  <c r="M11" i="32"/>
  <c r="M10" i="32"/>
  <c r="M9" i="32"/>
  <c r="O8" i="32"/>
  <c r="N8" i="32"/>
  <c r="L8" i="32"/>
  <c r="K8" i="32"/>
  <c r="O29" i="32"/>
  <c r="O28" i="32" s="1"/>
  <c r="N29" i="32"/>
  <c r="N28" i="32" s="1"/>
  <c r="L29" i="32"/>
  <c r="L28" i="32" s="1"/>
  <c r="K29" i="32"/>
  <c r="K28" i="32" s="1"/>
  <c r="I29" i="32"/>
  <c r="I28" i="32" s="1"/>
  <c r="H29" i="32"/>
  <c r="H28" i="32" s="1"/>
  <c r="G29" i="32"/>
  <c r="G28" i="32" s="1"/>
  <c r="F29" i="32"/>
  <c r="F28" i="32" s="1"/>
  <c r="E29" i="32"/>
  <c r="E28" i="32" s="1"/>
  <c r="D29" i="32"/>
  <c r="D81" i="32" s="1"/>
  <c r="W30" i="32" l="1"/>
  <c r="M23" i="32"/>
  <c r="D28" i="32"/>
  <c r="W19" i="32"/>
  <c r="P28" i="32"/>
  <c r="W12" i="32"/>
  <c r="W9" i="32"/>
  <c r="W11" i="32"/>
  <c r="W13" i="32"/>
  <c r="W15" i="32"/>
  <c r="W17" i="32"/>
  <c r="W21" i="32"/>
  <c r="W24" i="32"/>
  <c r="W10" i="32"/>
  <c r="W16" i="32"/>
  <c r="W20" i="32"/>
  <c r="W22" i="32"/>
  <c r="W25" i="32"/>
  <c r="W18" i="32"/>
  <c r="W14" i="32"/>
  <c r="O7" i="32"/>
  <c r="M29" i="32"/>
  <c r="K7" i="32"/>
  <c r="P8" i="32"/>
  <c r="L7" i="32"/>
  <c r="N7" i="32"/>
  <c r="M8" i="32"/>
  <c r="K69" i="32" l="1"/>
  <c r="K78" i="32" s="1"/>
  <c r="L69" i="32"/>
  <c r="L78" i="32" s="1"/>
  <c r="N69" i="32"/>
  <c r="N78" i="32" s="1"/>
  <c r="O69" i="32"/>
  <c r="O78" i="32" s="1"/>
  <c r="W23" i="32"/>
  <c r="W29" i="32"/>
  <c r="M28" i="32"/>
  <c r="P7" i="32"/>
  <c r="P69" i="32" s="1"/>
  <c r="W8" i="32"/>
  <c r="M7" i="32"/>
  <c r="M69" i="32" l="1"/>
  <c r="M78" i="32" s="1"/>
  <c r="P78" i="32"/>
  <c r="W28" i="32"/>
  <c r="W7" i="32"/>
  <c r="D22" i="32"/>
  <c r="D9" i="32"/>
  <c r="J8" i="32"/>
  <c r="I8" i="32"/>
  <c r="H8" i="32"/>
  <c r="G8" i="32"/>
  <c r="F8" i="32"/>
  <c r="E8" i="32"/>
  <c r="J29" i="32"/>
  <c r="J28" i="32" s="1"/>
  <c r="W69" i="32" l="1"/>
  <c r="W78" i="32" s="1"/>
  <c r="F7" i="32"/>
  <c r="G7" i="32"/>
  <c r="J7" i="32"/>
  <c r="E7" i="32"/>
  <c r="H7" i="32"/>
  <c r="D8" i="32"/>
  <c r="D7" i="32" s="1"/>
  <c r="D69" i="32" s="1"/>
  <c r="D78" i="32" s="1"/>
  <c r="I7" i="32"/>
  <c r="E69" i="32" l="1"/>
  <c r="E78" i="32" s="1"/>
  <c r="G69" i="32"/>
  <c r="G78" i="32" s="1"/>
  <c r="I69" i="32"/>
  <c r="I78" i="32" s="1"/>
  <c r="H69" i="32"/>
  <c r="H78" i="32" s="1"/>
  <c r="F69" i="32"/>
  <c r="F78" i="32" s="1"/>
  <c r="J69" i="32"/>
  <c r="J78" i="32" s="1"/>
  <c r="D80" i="32"/>
  <c r="D79" i="32" s="1"/>
  <c r="D86" i="32" l="1"/>
  <c r="D87" i="32"/>
</calcChain>
</file>

<file path=xl/sharedStrings.xml><?xml version="1.0" encoding="utf-8"?>
<sst xmlns="http://schemas.openxmlformats.org/spreadsheetml/2006/main" count="437" uniqueCount="269">
  <si>
    <t>Физическая культура</t>
  </si>
  <si>
    <t>всего</t>
  </si>
  <si>
    <t>ПА</t>
  </si>
  <si>
    <t>Иностранный язык в профессиональной деятельности</t>
  </si>
  <si>
    <t>Безопасность жизнедеятельности</t>
  </si>
  <si>
    <t>Учебная практика</t>
  </si>
  <si>
    <t>Производственная практика</t>
  </si>
  <si>
    <t>ПМ.02</t>
  </si>
  <si>
    <t>УП 02</t>
  </si>
  <si>
    <t>Дифференицрованных зачётов</t>
  </si>
  <si>
    <t>Общепрофессиональный  цикл</t>
  </si>
  <si>
    <t>Профессиональный цикл</t>
  </si>
  <si>
    <t>ПМ 01</t>
  </si>
  <si>
    <t>УД, МДК, ОП в том числе:</t>
  </si>
  <si>
    <t>ОП</t>
  </si>
  <si>
    <t>МДК</t>
  </si>
  <si>
    <t>уч. сборы</t>
  </si>
  <si>
    <t>Индекс</t>
  </si>
  <si>
    <t>Всего</t>
  </si>
  <si>
    <t>1 курс</t>
  </si>
  <si>
    <t>2 курс</t>
  </si>
  <si>
    <t>ПА/  семестр</t>
  </si>
  <si>
    <t>Объем образовательной программы в акад.часах</t>
  </si>
  <si>
    <t xml:space="preserve"> Экзаменов</t>
  </si>
  <si>
    <t>ЛПР</t>
  </si>
  <si>
    <t>Сам.р.</t>
  </si>
  <si>
    <t>Конс.</t>
  </si>
  <si>
    <t xml:space="preserve">Наименование циклов, дисциплин, 
профессиональных модулей, МДК, практик
</t>
  </si>
  <si>
    <t>СГ</t>
  </si>
  <si>
    <t>Социально-гуманитарный цикл</t>
  </si>
  <si>
    <t>СГ.01</t>
  </si>
  <si>
    <t>История России</t>
  </si>
  <si>
    <t>СГ.02</t>
  </si>
  <si>
    <t>СГ.03</t>
  </si>
  <si>
    <t>СГ.04</t>
  </si>
  <si>
    <t>ОП 00</t>
  </si>
  <si>
    <t>ОП. 01</t>
  </si>
  <si>
    <t>ОП. 02</t>
  </si>
  <si>
    <t>МДК 01.01</t>
  </si>
  <si>
    <t>УП</t>
  </si>
  <si>
    <t>УП 01</t>
  </si>
  <si>
    <t>ПП</t>
  </si>
  <si>
    <t>ПП 01</t>
  </si>
  <si>
    <t>ПП 02</t>
  </si>
  <si>
    <t>ВСЕГО</t>
  </si>
  <si>
    <t>Промежуточная аттестация</t>
  </si>
  <si>
    <t xml:space="preserve">Консультации </t>
  </si>
  <si>
    <t>Самостоятельная работа</t>
  </si>
  <si>
    <t>Русский язык</t>
  </si>
  <si>
    <t>Литература</t>
  </si>
  <si>
    <t>Родной язык/родная литература</t>
  </si>
  <si>
    <t>Иностранный язык</t>
  </si>
  <si>
    <t>Математика</t>
  </si>
  <si>
    <t>Информатика</t>
  </si>
  <si>
    <t>Обществознание</t>
  </si>
  <si>
    <t>География</t>
  </si>
  <si>
    <t>Химия</t>
  </si>
  <si>
    <t>Биология</t>
  </si>
  <si>
    <t>ОБЖ</t>
  </si>
  <si>
    <t>Дополнительные учебные предметы, курсы по выбору</t>
  </si>
  <si>
    <t>Основы индивидуального проектирования</t>
  </si>
  <si>
    <t>Индивидуальный проект</t>
  </si>
  <si>
    <t xml:space="preserve">Физика </t>
  </si>
  <si>
    <t>Общеобразовательный цикл</t>
  </si>
  <si>
    <t>Обязательные учебные предметы</t>
  </si>
  <si>
    <t xml:space="preserve"> </t>
  </si>
  <si>
    <t>ООП</t>
  </si>
  <si>
    <t>СГ. 05</t>
  </si>
  <si>
    <t>Основы финансовой грамотности</t>
  </si>
  <si>
    <t>Основы бережливого производства</t>
  </si>
  <si>
    <t>1 сем</t>
  </si>
  <si>
    <t>2 сем</t>
  </si>
  <si>
    <t>3 сем</t>
  </si>
  <si>
    <t>4 сем</t>
  </si>
  <si>
    <t>МДК 02.01</t>
  </si>
  <si>
    <t>СГ 06</t>
  </si>
  <si>
    <t>Техническое черчение</t>
  </si>
  <si>
    <t>Электротехника</t>
  </si>
  <si>
    <t>Технология сварочных работ</t>
  </si>
  <si>
    <t>Выполнение работ по ремонту, монтажу и эксплуатации систем водоснабжения, водоотведения  и отопления систем жилищно-
коммунального хозяйства</t>
  </si>
  <si>
    <t>Выполнение сварочных работ при ремонте оборудования систем отопления</t>
  </si>
  <si>
    <t xml:space="preserve">ВВыполнение сварочных работ при ремонте оборудования систем отопления
водоснабжения и водоотведения </t>
  </si>
  <si>
    <t>Государственная итоговая аттестация Демонстрационный экзамен</t>
  </si>
  <si>
    <t xml:space="preserve">История </t>
  </si>
  <si>
    <t>Э/2</t>
  </si>
  <si>
    <t>Э/4</t>
  </si>
  <si>
    <t>ДЗ /3</t>
  </si>
  <si>
    <t>ДЗ /2</t>
  </si>
  <si>
    <t>ДЗ /4</t>
  </si>
  <si>
    <t>Технология обслуживания, ремонт,  монтаж и эксплуатация  систем водоснабжения, водоотведения  и отопления систем жилищно-коммунального хозяйства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</si>
  <si>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</si>
  <si>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</si>
  <si>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</si>
  <si>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</si>
  <si>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</si>
  <si>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</si>
  <si>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</si>
  <si>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</si>
  <si>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</si>
  <si>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</si>
  <si>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01.09</t>
  </si>
  <si>
    <t>04.-08.09</t>
  </si>
  <si>
    <t>11-15.09</t>
  </si>
  <si>
    <t>18-22.09</t>
  </si>
  <si>
    <t>25-29.09</t>
  </si>
  <si>
    <t>02-06.10</t>
  </si>
  <si>
    <t>09-13.10</t>
  </si>
  <si>
    <t>16-20.10</t>
  </si>
  <si>
    <t>23-27.10</t>
  </si>
  <si>
    <t>30.10-03.11</t>
  </si>
  <si>
    <t>06-10.11</t>
  </si>
  <si>
    <t>13-17.11</t>
  </si>
  <si>
    <t>20-24.11</t>
  </si>
  <si>
    <t>27-01.12</t>
  </si>
  <si>
    <t>04-08.12</t>
  </si>
  <si>
    <t>11-15.12</t>
  </si>
  <si>
    <t>18-22.12</t>
  </si>
  <si>
    <t>25-29.12</t>
  </si>
  <si>
    <t>01-05.01</t>
  </si>
  <si>
    <t>08-12.01</t>
  </si>
  <si>
    <t>15-19.01</t>
  </si>
  <si>
    <t>20-26.01</t>
  </si>
  <si>
    <t>29.01-02.02</t>
  </si>
  <si>
    <t>05-09.02</t>
  </si>
  <si>
    <t>12-16.02</t>
  </si>
  <si>
    <t>19-23.02</t>
  </si>
  <si>
    <t>26.02-01.03</t>
  </si>
  <si>
    <t>04-08.03</t>
  </si>
  <si>
    <t>11-15.03</t>
  </si>
  <si>
    <t>18-22.03</t>
  </si>
  <si>
    <t>25-29.03</t>
  </si>
  <si>
    <t>01-05.04</t>
  </si>
  <si>
    <t>08-12.04</t>
  </si>
  <si>
    <t>15-19.04</t>
  </si>
  <si>
    <t>22-26.04</t>
  </si>
  <si>
    <t>29-03.05</t>
  </si>
  <si>
    <t>06.-10.05</t>
  </si>
  <si>
    <t>13-17.05</t>
  </si>
  <si>
    <t>20-24.05</t>
  </si>
  <si>
    <t>27-31.05</t>
  </si>
  <si>
    <t>03.-07.06</t>
  </si>
  <si>
    <t>10-14.06</t>
  </si>
  <si>
    <t>17-21.06</t>
  </si>
  <si>
    <t>24-28.06</t>
  </si>
  <si>
    <t>1 п/г</t>
  </si>
  <si>
    <t>2 п/г</t>
  </si>
  <si>
    <t>всего учебных занятий</t>
  </si>
  <si>
    <t>ДЗ</t>
  </si>
  <si>
    <t>ОП. 03</t>
  </si>
  <si>
    <t>ДЗ/1</t>
  </si>
  <si>
    <t>ДЗ/2</t>
  </si>
  <si>
    <t>Охрана труда</t>
  </si>
  <si>
    <t>ОП. 04</t>
  </si>
  <si>
    <t>Техническое оснащение и организация рабочего места</t>
  </si>
  <si>
    <t>ОП. 05</t>
  </si>
  <si>
    <t>Организация технологического процесса производства продуктов питания из растительного сырья</t>
  </si>
  <si>
    <t>Э /2</t>
  </si>
  <si>
    <t>Информационные технологии в профессиональной деятельности</t>
  </si>
  <si>
    <t>ОП. 06</t>
  </si>
  <si>
    <t>ОП.07</t>
  </si>
  <si>
    <t>ОП.08</t>
  </si>
  <si>
    <t>ОП.09</t>
  </si>
  <si>
    <t>МДК.01.01</t>
  </si>
  <si>
    <t>МДК.01.02</t>
  </si>
  <si>
    <t>МДК.02.01</t>
  </si>
  <si>
    <t>МДК.02.02</t>
  </si>
  <si>
    <t>ПМ.03</t>
  </si>
  <si>
    <t>МДК.03.01</t>
  </si>
  <si>
    <t>ПМ.04</t>
  </si>
  <si>
    <t>МДК.04.01</t>
  </si>
  <si>
    <t>ПМ. 05</t>
  </si>
  <si>
    <t>МДК.05.01</t>
  </si>
  <si>
    <t>МДК.05.02</t>
  </si>
  <si>
    <t>УП 03</t>
  </si>
  <si>
    <t>УП 04</t>
  </si>
  <si>
    <t>УП 05</t>
  </si>
  <si>
    <t>ПП 03</t>
  </si>
  <si>
    <t>ПП 04</t>
  </si>
  <si>
    <t>ПП 05</t>
  </si>
  <si>
    <t>Э/5</t>
  </si>
  <si>
    <t>ДЗ/6</t>
  </si>
  <si>
    <t>Э/6</t>
  </si>
  <si>
    <t>Э/7</t>
  </si>
  <si>
    <t>ДЗ /7</t>
  </si>
  <si>
    <t>ДЗ /5</t>
  </si>
  <si>
    <t>ДЗ /6</t>
  </si>
  <si>
    <t>ДЗ/3</t>
  </si>
  <si>
    <t>ДЗ/5</t>
  </si>
  <si>
    <t>ДЗ/4</t>
  </si>
  <si>
    <t>ДЗ/7</t>
  </si>
  <si>
    <t>ДЗ/8</t>
  </si>
  <si>
    <t>3 курс</t>
  </si>
  <si>
    <t>4 курс</t>
  </si>
  <si>
    <t>5 сем</t>
  </si>
  <si>
    <t>6 сем</t>
  </si>
  <si>
    <t>7 сем</t>
  </si>
  <si>
    <t>8 сем</t>
  </si>
  <si>
    <t>Родная литература</t>
  </si>
  <si>
    <t>ИТОГО (минимальные требования)</t>
  </si>
  <si>
    <t>ОПБ</t>
  </si>
  <si>
    <t>Обязательный профессиональный блок</t>
  </si>
  <si>
    <t xml:space="preserve">Дополнительный профессиональный блок </t>
  </si>
  <si>
    <t xml:space="preserve">ДПБ </t>
  </si>
  <si>
    <t>ОП.00</t>
  </si>
  <si>
    <t>Общепрофессиональный цикл</t>
  </si>
  <si>
    <t>ПМ.00</t>
  </si>
  <si>
    <t>Основы цифровой экономики</t>
  </si>
  <si>
    <t>ОП 10</t>
  </si>
  <si>
    <t>Объем образовательной программы</t>
  </si>
  <si>
    <t xml:space="preserve">Практическая подготовка </t>
  </si>
  <si>
    <t>Теоретическое обучение,  в том числе:</t>
  </si>
  <si>
    <t>ДЗк/6</t>
  </si>
  <si>
    <t>Основы бизнеса и предпринимательской деятельности</t>
  </si>
  <si>
    <t>Основы микробиологии, физиологии питания, санитарии и гигиены</t>
  </si>
  <si>
    <t xml:space="preserve"> Основы товароведения продовольственных товаров</t>
  </si>
  <si>
    <t xml:space="preserve">Экономические  и правовые основы производственной деятельности </t>
  </si>
  <si>
    <t xml:space="preserve"> Основы калькуляции и учета</t>
  </si>
  <si>
    <t>ОП.10</t>
  </si>
  <si>
    <t xml:space="preserve">Государственная итоговая аттестация Демонстрационный экзамен </t>
  </si>
  <si>
    <t>Приготовление, оформление и подготовка к реализации горячих блюд, кулинарных изделий, закусок разнообразного ассортимента</t>
  </si>
  <si>
    <t>Приготовление, оформление и подготовка к реализации холодных блюд, кулинарных изделий, закусок разнообразного ассортимента</t>
  </si>
  <si>
    <t xml:space="preserve">МДК 04.02 </t>
  </si>
  <si>
    <t>МДК.03.02</t>
  </si>
  <si>
    <t>Приготовление, оформление и подготовка к реализации холодных и горячих сладких блюд, десертов, напитков разнообразного ассортимента</t>
  </si>
  <si>
    <t>Приготовление, оформление и подготовка к реализации хлебобулочных, мучных кондитерских изделий разнообразного ассортимента</t>
  </si>
  <si>
    <t>Приготовление  блюд детского питания</t>
  </si>
  <si>
    <t>МДК 06.01</t>
  </si>
  <si>
    <t>ПМ.06</t>
  </si>
  <si>
    <t>УП.06</t>
  </si>
  <si>
    <t>ПП. 06</t>
  </si>
  <si>
    <t>МДК.05.03</t>
  </si>
  <si>
    <t>ОП.11</t>
  </si>
  <si>
    <t>Экомп/6</t>
  </si>
  <si>
    <t>Э/1</t>
  </si>
  <si>
    <t>Эквал.\8</t>
  </si>
  <si>
    <t>Организация приготовления, подготовки к реализации и хранения кулинарных полуфабрикатов</t>
  </si>
  <si>
    <t xml:space="preserve">Приготовление и подготовка к реализации полуфабрикатов для блюд, кулинарных
изделий разнообразного ассортимента
</t>
  </si>
  <si>
    <t xml:space="preserve"> Процессы приготовления, подготовки к реализации кулинарных полуфабрикатов</t>
  </si>
  <si>
    <t>Приготовление и подготовка к реализации полуфабрикатов для блюд, кулинарных
изделий разнообразного ассортимента</t>
  </si>
  <si>
    <t>Организация приготовления, подготовки к реализации и презентации горячих блюд, кулинарных изделий, закусок</t>
  </si>
  <si>
    <t>Процессы приготовления, подготовки к реализации и презентации горячих блюд,кулинарных изделий, закусок</t>
  </si>
  <si>
    <t>Организация приготовления, подготовки к реализации и презентации холодных блюд, кулинарных изделий, закусок</t>
  </si>
  <si>
    <t>Процессы приготовления, подготовки к реализации и презентации холодных блюд, кулинарных изделий, закусок</t>
  </si>
  <si>
    <t>Организация приготовления, подготовки к реализации горячих и холодных сладких блюд, десертов, напитков</t>
  </si>
  <si>
    <t>Процессы приготовления, подготовки к реализации горячих и холодных сладких блюд, десертов, напитков</t>
  </si>
  <si>
    <t>Организация приготовления, подготовки к реализации хлебобулочных, мучных кондитерских изделий</t>
  </si>
  <si>
    <t>Процессы приготовления, подготовки к реализации хлебобулочных, мучных кондитерских изделий</t>
  </si>
  <si>
    <t>Процессы изготовления и презентация кондитерской и шоколадной продукции</t>
  </si>
  <si>
    <t>ОДБ.01</t>
  </si>
  <si>
    <t>ОДБ.02</t>
  </si>
  <si>
    <t>ОДБ.08</t>
  </si>
  <si>
    <t>ОДБ.03</t>
  </si>
  <si>
    <t>ОДБ.04</t>
  </si>
  <si>
    <t>ОДП.13</t>
  </si>
  <si>
    <t>ОДБ.05</t>
  </si>
  <si>
    <t>ОДБ.11</t>
  </si>
  <si>
    <t>ОДБ.09</t>
  </si>
  <si>
    <t>ОДБ.12</t>
  </si>
  <si>
    <t>ОДП.14</t>
  </si>
  <si>
    <t>ОДП.15</t>
  </si>
  <si>
    <t>ОДБ.06</t>
  </si>
  <si>
    <t>ОДБ.07</t>
  </si>
  <si>
    <t>ДД.00</t>
  </si>
  <si>
    <t>ДД.01</t>
  </si>
  <si>
    <t>ИП</t>
  </si>
  <si>
    <t>ДД.02</t>
  </si>
  <si>
    <t>ДД.03</t>
  </si>
  <si>
    <t>ОД.00</t>
  </si>
  <si>
    <t>Организация обслуживания в общественном питании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</si>
</sst>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8"/>
      <color rgb="FFFF0000"/>
      <name val="Tahoma"/>
      <family val="2"/>
      <charset val="204"/>
    </font>
    <font>
      <sz val="14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8"/>
      <color rgb="FFFF0000"/>
      <name val="Tahoma"/>
      <family val="2"/>
      <charset val="204"/>
    </font>
    <font>
      <sz val="8"/>
      <name val="Tahoma"/>
      <family val="2"/>
      <charset val="204"/>
    </font>
    <font>
      <i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8"/>
      <name val="Tahoma"/>
      <family val="2"/>
      <charset val="204"/>
    </font>
    <font>
      <i/>
      <sz val="14"/>
      <color rgb="FFFF0000"/>
      <name val="Times New Roman"/>
      <family val="1"/>
      <charset val="204"/>
    </font>
    <font>
      <i/>
      <sz val="8"/>
      <color rgb="FFFF0000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ahoma"/>
      <family val="2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8"/>
      <name val="Tahoma"/>
      <family val="2"/>
      <charset val="204"/>
    </font>
    <font>
      <b/>
      <sz val="12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211">
    <xf numFmtId="0" fontId="0" fillId="0" borderId="0" xfId="0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top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12" fillId="0" borderId="0" xfId="0" applyFont="1"/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5" fillId="0" borderId="1" xfId="3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5" fillId="0" borderId="1" xfId="3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3" fillId="0" borderId="0" xfId="0" applyFont="1" applyAlignment="1">
      <alignment horizontal="right"/>
    </xf>
    <xf numFmtId="0" fontId="1" fillId="0" borderId="0" xfId="0" applyFont="1"/>
    <xf numFmtId="0" fontId="9" fillId="0" borderId="1" xfId="6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5" xfId="0" applyFont="1" applyBorder="1" applyAlignment="1">
      <alignment vertical="center" wrapText="1"/>
    </xf>
    <xf numFmtId="0" fontId="17" fillId="0" borderId="0" xfId="0" applyFont="1"/>
    <xf numFmtId="0" fontId="16" fillId="0" borderId="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9" fillId="0" borderId="0" xfId="0" applyFont="1"/>
    <xf numFmtId="0" fontId="14" fillId="0" borderId="5" xfId="0" applyFont="1" applyBorder="1" applyAlignment="1">
      <alignment vertical="center" wrapText="1"/>
    </xf>
    <xf numFmtId="0" fontId="1" fillId="0" borderId="1" xfId="0" applyFont="1" applyBorder="1"/>
    <xf numFmtId="0" fontId="8" fillId="0" borderId="1" xfId="0" applyFont="1" applyBorder="1" applyAlignment="1">
      <alignment horizontal="left" textRotation="90" wrapText="1"/>
    </xf>
    <xf numFmtId="0" fontId="8" fillId="5" borderId="1" xfId="0" applyFont="1" applyFill="1" applyBorder="1" applyAlignment="1">
      <alignment horizontal="left" textRotation="90" wrapText="1"/>
    </xf>
    <xf numFmtId="0" fontId="8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8" fillId="2" borderId="1" xfId="0" applyFont="1" applyFill="1" applyBorder="1"/>
    <xf numFmtId="0" fontId="10" fillId="0" borderId="6" xfId="0" applyFont="1" applyBorder="1"/>
    <xf numFmtId="0" fontId="10" fillId="0" borderId="1" xfId="0" applyFont="1" applyBorder="1"/>
    <xf numFmtId="0" fontId="8" fillId="0" borderId="0" xfId="0" applyFont="1"/>
    <xf numFmtId="0" fontId="7" fillId="0" borderId="0" xfId="0" applyFont="1" applyAlignment="1">
      <alignment horizontal="right"/>
    </xf>
    <xf numFmtId="0" fontId="7" fillId="2" borderId="1" xfId="0" applyFont="1" applyFill="1" applyBorder="1"/>
    <xf numFmtId="0" fontId="7" fillId="0" borderId="0" xfId="0" applyFont="1"/>
    <xf numFmtId="0" fontId="18" fillId="0" borderId="1" xfId="0" applyFont="1" applyBorder="1"/>
    <xf numFmtId="0" fontId="18" fillId="2" borderId="1" xfId="0" applyFont="1" applyFill="1" applyBorder="1"/>
    <xf numFmtId="0" fontId="18" fillId="0" borderId="0" xfId="0" applyFont="1"/>
    <xf numFmtId="0" fontId="8" fillId="6" borderId="1" xfId="0" applyFont="1" applyFill="1" applyBorder="1"/>
    <xf numFmtId="0" fontId="5" fillId="2" borderId="1" xfId="0" applyFont="1" applyFill="1" applyBorder="1"/>
    <xf numFmtId="0" fontId="20" fillId="0" borderId="1" xfId="0" applyFont="1" applyBorder="1" applyAlignment="1">
      <alignment horizontal="left" vertical="top"/>
    </xf>
    <xf numFmtId="0" fontId="21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0" fillId="0" borderId="1" xfId="6" applyFont="1" applyBorder="1" applyAlignment="1">
      <alignment vertical="top" wrapText="1"/>
    </xf>
    <xf numFmtId="0" fontId="20" fillId="0" borderId="1" xfId="6" applyFont="1" applyBorder="1" applyAlignment="1">
      <alignment horizontal="left" vertical="center" wrapText="1"/>
    </xf>
    <xf numFmtId="0" fontId="20" fillId="0" borderId="1" xfId="6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5" fillId="7" borderId="1" xfId="0" applyFont="1" applyFill="1" applyBorder="1"/>
    <xf numFmtId="0" fontId="5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6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5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 textRotation="90" wrapText="1"/>
    </xf>
    <xf numFmtId="0" fontId="5" fillId="5" borderId="1" xfId="0" applyFont="1" applyFill="1" applyBorder="1" applyAlignment="1">
      <alignment horizontal="left" textRotation="90" wrapText="1"/>
    </xf>
    <xf numFmtId="0" fontId="5" fillId="6" borderId="1" xfId="0" applyFont="1" applyFill="1" applyBorder="1"/>
    <xf numFmtId="0" fontId="5" fillId="0" borderId="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/>
    <xf numFmtId="0" fontId="11" fillId="0" borderId="6" xfId="0" applyFont="1" applyBorder="1"/>
    <xf numFmtId="0" fontId="5" fillId="4" borderId="1" xfId="0" applyFont="1" applyFill="1" applyBorder="1" applyAlignment="1">
      <alignment horizontal="left" textRotation="90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right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0" borderId="1" xfId="3" applyFont="1" applyBorder="1" applyAlignment="1">
      <alignment vertical="center"/>
    </xf>
    <xf numFmtId="0" fontId="24" fillId="0" borderId="1" xfId="4" applyFont="1" applyBorder="1" applyAlignment="1">
      <alignment vertical="center" wrapText="1"/>
    </xf>
    <xf numFmtId="0" fontId="24" fillId="9" borderId="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1" xfId="3" applyFont="1" applyBorder="1" applyAlignment="1">
      <alignment horizontal="left" vertical="center"/>
    </xf>
    <xf numFmtId="0" fontId="24" fillId="9" borderId="1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top" wrapText="1"/>
    </xf>
    <xf numFmtId="0" fontId="27" fillId="0" borderId="1" xfId="3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13" fillId="0" borderId="0" xfId="0" applyFont="1"/>
    <xf numFmtId="0" fontId="27" fillId="0" borderId="1" xfId="0" applyFont="1" applyBorder="1" applyAlignment="1">
      <alignment horizontal="center" vertical="top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textRotation="90" wrapText="1"/>
    </xf>
    <xf numFmtId="0" fontId="24" fillId="3" borderId="1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textRotation="90" wrapText="1"/>
    </xf>
    <xf numFmtId="0" fontId="28" fillId="3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textRotation="90" wrapText="1"/>
    </xf>
    <xf numFmtId="0" fontId="24" fillId="2" borderId="1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top"/>
    </xf>
    <xf numFmtId="0" fontId="27" fillId="2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right" vertical="center" wrapText="1"/>
    </xf>
    <xf numFmtId="0" fontId="27" fillId="0" borderId="1" xfId="6" applyFont="1" applyBorder="1" applyAlignment="1">
      <alignment vertical="top" wrapText="1"/>
    </xf>
    <xf numFmtId="0" fontId="24" fillId="8" borderId="1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7" fillId="0" borderId="2" xfId="6" applyFont="1" applyBorder="1" applyAlignment="1">
      <alignment horizontal="left" vertical="top" wrapText="1"/>
    </xf>
    <xf numFmtId="0" fontId="24" fillId="3" borderId="2" xfId="0" applyFont="1" applyFill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7" fillId="0" borderId="10" xfId="6" applyFont="1" applyBorder="1" applyAlignment="1">
      <alignment horizontal="left" vertical="top" wrapText="1"/>
    </xf>
    <xf numFmtId="0" fontId="24" fillId="3" borderId="10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right" vertical="center" wrapText="1"/>
    </xf>
    <xf numFmtId="0" fontId="27" fillId="0" borderId="1" xfId="6" applyFont="1" applyBorder="1" applyAlignment="1">
      <alignment horizontal="left" vertical="top" wrapText="1"/>
    </xf>
    <xf numFmtId="0" fontId="24" fillId="0" borderId="3" xfId="0" applyFont="1" applyBorder="1" applyAlignment="1">
      <alignment vertical="center"/>
    </xf>
    <xf numFmtId="0" fontId="13" fillId="0" borderId="3" xfId="0" applyFont="1" applyBorder="1"/>
    <xf numFmtId="0" fontId="26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vertical="center"/>
    </xf>
    <xf numFmtId="0" fontId="26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6" fillId="2" borderId="1" xfId="3" applyFont="1" applyFill="1" applyBorder="1" applyAlignment="1">
      <alignment vertical="center"/>
    </xf>
    <xf numFmtId="0" fontId="28" fillId="2" borderId="3" xfId="0" applyFont="1" applyFill="1" applyBorder="1" applyAlignment="1">
      <alignment horizontal="center" vertical="center"/>
    </xf>
    <xf numFmtId="0" fontId="27" fillId="0" borderId="17" xfId="0" applyFont="1" applyBorder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32" fillId="2" borderId="1" xfId="0" applyFont="1" applyFill="1" applyBorder="1" applyAlignment="1">
      <alignment horizontal="left" vertical="top" wrapText="1"/>
    </xf>
    <xf numFmtId="0" fontId="27" fillId="0" borderId="16" xfId="0" applyFont="1" applyBorder="1" applyAlignment="1">
      <alignment vertical="center" wrapText="1"/>
    </xf>
    <xf numFmtId="0" fontId="30" fillId="2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top" wrapText="1"/>
    </xf>
    <xf numFmtId="0" fontId="13" fillId="0" borderId="1" xfId="0" applyFont="1" applyBorder="1"/>
    <xf numFmtId="0" fontId="34" fillId="0" borderId="1" xfId="0" applyFont="1" applyBorder="1"/>
    <xf numFmtId="0" fontId="34" fillId="0" borderId="0" xfId="0" applyFont="1"/>
    <xf numFmtId="0" fontId="3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</cellXfs>
  <cellStyles count="7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3" xfId="2" xr:uid="{00000000-0005-0000-0000-000003000000}"/>
    <cellStyle name="Обычный 4" xfId="3" xr:uid="{00000000-0005-0000-0000-000004000000}"/>
    <cellStyle name="Обычный 4 2" xfId="5" xr:uid="{00000000-0005-0000-0000-000005000000}"/>
    <cellStyle name="Обычный 5" xfId="6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287"/>
  <sheetViews>
    <sheetView tabSelected="1" zoomScale="91" zoomScaleNormal="91" zoomScaleSheetLayoutView="92" zoomScalePageLayoutView="60" workbookViewId="0">
      <selection sqref="A1:XFD1048576"/>
    </sheetView>
  </sheetViews>
  <sheetFormatPr defaultRowHeight="22.5" x14ac:dyDescent="0.15"/>
  <cols>
    <col min="1" max="1" width="15.1640625" style="89" customWidth="1"/>
    <col min="2" max="2" width="54.6640625" style="159" customWidth="1"/>
    <col min="3" max="3" width="12.5" style="90" customWidth="1"/>
    <col min="4" max="4" width="9.6640625" style="90" customWidth="1"/>
    <col min="5" max="5" width="12.1640625" style="90" customWidth="1"/>
    <col min="6" max="6" width="8.6640625" style="90" customWidth="1"/>
    <col min="7" max="7" width="5.5" style="90" customWidth="1"/>
    <col min="8" max="8" width="6.6640625" style="90" customWidth="1"/>
    <col min="9" max="10" width="10.1640625" style="90" hidden="1" customWidth="1"/>
    <col min="11" max="12" width="8.5" style="90" customWidth="1"/>
    <col min="13" max="13" width="8.6640625" style="101" customWidth="1"/>
    <col min="14" max="14" width="8.6640625" style="90" customWidth="1"/>
    <col min="15" max="15" width="8.33203125" style="90" customWidth="1"/>
    <col min="16" max="16" width="9.6640625" style="101" customWidth="1"/>
    <col min="17" max="17" width="8.83203125" style="90" customWidth="1"/>
    <col min="18" max="18" width="8.6640625" style="90" customWidth="1"/>
    <col min="19" max="19" width="8.6640625" style="101" customWidth="1"/>
    <col min="20" max="20" width="9.33203125" style="90" customWidth="1"/>
    <col min="21" max="21" width="9.1640625" style="90" customWidth="1"/>
    <col min="22" max="22" width="9.6640625" style="101" customWidth="1"/>
    <col min="23" max="23" width="13" style="133" customWidth="1"/>
    <col min="24" max="16384" width="9.33203125" style="134"/>
  </cols>
  <sheetData>
    <row r="1" spans="1:23" x14ac:dyDescent="0.15">
      <c r="A1" s="124" t="s">
        <v>17</v>
      </c>
      <c r="B1" s="125" t="s">
        <v>27</v>
      </c>
      <c r="C1" s="126" t="s">
        <v>21</v>
      </c>
      <c r="D1" s="127" t="s">
        <v>22</v>
      </c>
      <c r="E1" s="128"/>
      <c r="F1" s="128"/>
      <c r="G1" s="128"/>
      <c r="H1" s="128"/>
      <c r="I1" s="129"/>
      <c r="K1" s="124" t="s">
        <v>19</v>
      </c>
      <c r="L1" s="124"/>
      <c r="M1" s="124"/>
      <c r="N1" s="124" t="s">
        <v>20</v>
      </c>
      <c r="O1" s="124"/>
      <c r="P1" s="124"/>
      <c r="Q1" s="130" t="s">
        <v>191</v>
      </c>
      <c r="R1" s="131"/>
      <c r="S1" s="132"/>
      <c r="T1" s="130" t="s">
        <v>192</v>
      </c>
      <c r="U1" s="131"/>
      <c r="V1" s="132"/>
    </row>
    <row r="2" spans="1:23" ht="33" customHeight="1" x14ac:dyDescent="0.15">
      <c r="A2" s="124"/>
      <c r="B2" s="135"/>
      <c r="C2" s="124"/>
      <c r="D2" s="136"/>
      <c r="E2" s="137"/>
      <c r="F2" s="137"/>
      <c r="G2" s="137"/>
      <c r="H2" s="137"/>
      <c r="I2" s="138"/>
      <c r="J2" s="126" t="s">
        <v>16</v>
      </c>
      <c r="K2" s="124"/>
      <c r="L2" s="124"/>
      <c r="M2" s="124"/>
      <c r="N2" s="124"/>
      <c r="O2" s="124"/>
      <c r="P2" s="124"/>
      <c r="Q2" s="139"/>
      <c r="R2" s="140"/>
      <c r="S2" s="141"/>
      <c r="T2" s="139"/>
      <c r="U2" s="140"/>
      <c r="V2" s="141"/>
    </row>
    <row r="3" spans="1:23" ht="22.5" customHeight="1" x14ac:dyDescent="0.15">
      <c r="A3" s="124"/>
      <c r="B3" s="135"/>
      <c r="C3" s="124"/>
      <c r="D3" s="124" t="s">
        <v>18</v>
      </c>
      <c r="E3" s="126" t="s">
        <v>146</v>
      </c>
      <c r="F3" s="142" t="s">
        <v>24</v>
      </c>
      <c r="G3" s="143" t="s">
        <v>26</v>
      </c>
      <c r="H3" s="126" t="s">
        <v>2</v>
      </c>
      <c r="I3" s="144" t="s">
        <v>25</v>
      </c>
      <c r="J3" s="124"/>
      <c r="K3" s="124"/>
      <c r="L3" s="124"/>
      <c r="M3" s="124"/>
      <c r="N3" s="124"/>
      <c r="O3" s="124"/>
      <c r="P3" s="124"/>
      <c r="Q3" s="145"/>
      <c r="R3" s="146"/>
      <c r="S3" s="147"/>
      <c r="T3" s="145"/>
      <c r="U3" s="146"/>
      <c r="V3" s="147"/>
    </row>
    <row r="4" spans="1:23" ht="47.25" customHeight="1" x14ac:dyDescent="0.15">
      <c r="A4" s="124"/>
      <c r="B4" s="135"/>
      <c r="C4" s="124"/>
      <c r="D4" s="148"/>
      <c r="E4" s="149"/>
      <c r="F4" s="150"/>
      <c r="G4" s="151"/>
      <c r="H4" s="149"/>
      <c r="I4" s="152"/>
      <c r="J4" s="124"/>
      <c r="K4" s="126" t="s">
        <v>70</v>
      </c>
      <c r="L4" s="126" t="s">
        <v>71</v>
      </c>
      <c r="M4" s="153" t="s">
        <v>1</v>
      </c>
      <c r="N4" s="126" t="s">
        <v>72</v>
      </c>
      <c r="O4" s="126" t="s">
        <v>73</v>
      </c>
      <c r="P4" s="153" t="s">
        <v>1</v>
      </c>
      <c r="Q4" s="142" t="s">
        <v>193</v>
      </c>
      <c r="R4" s="142" t="s">
        <v>194</v>
      </c>
      <c r="S4" s="153" t="s">
        <v>1</v>
      </c>
      <c r="T4" s="142" t="s">
        <v>195</v>
      </c>
      <c r="U4" s="142" t="s">
        <v>196</v>
      </c>
      <c r="V4" s="153" t="s">
        <v>1</v>
      </c>
      <c r="W4" s="154"/>
    </row>
    <row r="5" spans="1:23" ht="13.15" customHeight="1" x14ac:dyDescent="0.15">
      <c r="A5" s="124"/>
      <c r="B5" s="135"/>
      <c r="C5" s="124"/>
      <c r="D5" s="148"/>
      <c r="E5" s="149"/>
      <c r="F5" s="155"/>
      <c r="G5" s="156"/>
      <c r="H5" s="149"/>
      <c r="I5" s="152"/>
      <c r="J5" s="124"/>
      <c r="K5" s="124"/>
      <c r="L5" s="124"/>
      <c r="M5" s="157"/>
      <c r="N5" s="124"/>
      <c r="O5" s="124"/>
      <c r="P5" s="157"/>
      <c r="Q5" s="158"/>
      <c r="R5" s="158"/>
      <c r="S5" s="157"/>
      <c r="T5" s="158"/>
      <c r="U5" s="158"/>
      <c r="V5" s="157"/>
    </row>
    <row r="6" spans="1:23" ht="21.75" hidden="1" customHeight="1" x14ac:dyDescent="0.15">
      <c r="I6" s="96"/>
    </row>
    <row r="7" spans="1:23" ht="21.75" customHeight="1" x14ac:dyDescent="0.15">
      <c r="B7" s="160" t="s">
        <v>63</v>
      </c>
      <c r="C7" s="100"/>
      <c r="D7" s="100">
        <f>D23+D8</f>
        <v>2192</v>
      </c>
      <c r="E7" s="100">
        <f t="shared" ref="E7:V7" si="0">E23+E8</f>
        <v>2126</v>
      </c>
      <c r="F7" s="100">
        <f t="shared" si="0"/>
        <v>711</v>
      </c>
      <c r="G7" s="100">
        <f t="shared" si="0"/>
        <v>30</v>
      </c>
      <c r="H7" s="100">
        <f t="shared" si="0"/>
        <v>14</v>
      </c>
      <c r="I7" s="100">
        <f t="shared" si="0"/>
        <v>0</v>
      </c>
      <c r="J7" s="100">
        <f t="shared" si="0"/>
        <v>0</v>
      </c>
      <c r="K7" s="100">
        <f t="shared" si="0"/>
        <v>246</v>
      </c>
      <c r="L7" s="100">
        <f t="shared" si="0"/>
        <v>672</v>
      </c>
      <c r="M7" s="100">
        <f t="shared" si="0"/>
        <v>918</v>
      </c>
      <c r="N7" s="100">
        <f t="shared" si="0"/>
        <v>416</v>
      </c>
      <c r="O7" s="100">
        <f t="shared" si="0"/>
        <v>380</v>
      </c>
      <c r="P7" s="100">
        <f t="shared" si="0"/>
        <v>796</v>
      </c>
      <c r="Q7" s="100">
        <f t="shared" si="0"/>
        <v>254</v>
      </c>
      <c r="R7" s="100">
        <f t="shared" si="0"/>
        <v>116</v>
      </c>
      <c r="S7" s="100">
        <f t="shared" si="0"/>
        <v>370</v>
      </c>
      <c r="T7" s="100">
        <f t="shared" si="0"/>
        <v>108</v>
      </c>
      <c r="U7" s="100">
        <f t="shared" si="0"/>
        <v>0</v>
      </c>
      <c r="V7" s="100">
        <f t="shared" si="0"/>
        <v>108</v>
      </c>
      <c r="W7" s="161">
        <f>V7+S7+P7+M7</f>
        <v>2192</v>
      </c>
    </row>
    <row r="8" spans="1:23" ht="16.899999999999999" customHeight="1" x14ac:dyDescent="0.15">
      <c r="A8" s="89" t="s">
        <v>267</v>
      </c>
      <c r="B8" s="111" t="s">
        <v>64</v>
      </c>
      <c r="C8" s="100"/>
      <c r="D8" s="101">
        <f>SUM(D9:D22)</f>
        <v>2058</v>
      </c>
      <c r="E8" s="101">
        <f t="shared" ref="E8:V8" si="1">SUM(E9:E22)</f>
        <v>2014</v>
      </c>
      <c r="F8" s="101">
        <f t="shared" si="1"/>
        <v>680</v>
      </c>
      <c r="G8" s="101">
        <f t="shared" si="1"/>
        <v>30</v>
      </c>
      <c r="H8" s="101">
        <f t="shared" si="1"/>
        <v>14</v>
      </c>
      <c r="I8" s="101">
        <f t="shared" si="1"/>
        <v>0</v>
      </c>
      <c r="J8" s="101">
        <f t="shared" si="1"/>
        <v>0</v>
      </c>
      <c r="K8" s="101">
        <f t="shared" si="1"/>
        <v>225</v>
      </c>
      <c r="L8" s="101">
        <f t="shared" si="1"/>
        <v>595</v>
      </c>
      <c r="M8" s="101">
        <f t="shared" si="1"/>
        <v>820</v>
      </c>
      <c r="N8" s="101">
        <f t="shared" si="1"/>
        <v>416</v>
      </c>
      <c r="O8" s="101">
        <f t="shared" si="1"/>
        <v>380</v>
      </c>
      <c r="P8" s="101">
        <f t="shared" si="1"/>
        <v>796</v>
      </c>
      <c r="Q8" s="101">
        <f t="shared" si="1"/>
        <v>254</v>
      </c>
      <c r="R8" s="101">
        <f t="shared" si="1"/>
        <v>116</v>
      </c>
      <c r="S8" s="101">
        <f t="shared" si="1"/>
        <v>370</v>
      </c>
      <c r="T8" s="101">
        <f t="shared" si="1"/>
        <v>72</v>
      </c>
      <c r="U8" s="101">
        <f t="shared" si="1"/>
        <v>0</v>
      </c>
      <c r="V8" s="101">
        <f t="shared" si="1"/>
        <v>72</v>
      </c>
      <c r="W8" s="161">
        <f t="shared" ref="W8:W65" si="2">V8+S8+P8+M8</f>
        <v>2058</v>
      </c>
    </row>
    <row r="9" spans="1:23" ht="15.6" customHeight="1" x14ac:dyDescent="0.15">
      <c r="A9" s="89" t="s">
        <v>248</v>
      </c>
      <c r="B9" s="162" t="s">
        <v>48</v>
      </c>
      <c r="C9" s="90" t="s">
        <v>179</v>
      </c>
      <c r="D9" s="90">
        <f t="shared" ref="D9:D22" si="3">E9+G9+H9</f>
        <v>128</v>
      </c>
      <c r="E9" s="90">
        <v>114</v>
      </c>
      <c r="F9" s="163">
        <v>36</v>
      </c>
      <c r="G9" s="90">
        <v>10</v>
      </c>
      <c r="H9" s="90">
        <v>4</v>
      </c>
      <c r="I9" s="96"/>
      <c r="K9" s="91">
        <v>17</v>
      </c>
      <c r="L9" s="91">
        <v>26</v>
      </c>
      <c r="M9" s="92">
        <f>L9+K9</f>
        <v>43</v>
      </c>
      <c r="N9" s="91">
        <v>17</v>
      </c>
      <c r="O9" s="91">
        <v>26</v>
      </c>
      <c r="P9" s="92">
        <f>O9+N9</f>
        <v>43</v>
      </c>
      <c r="Q9" s="104">
        <v>42</v>
      </c>
      <c r="R9" s="97"/>
      <c r="S9" s="92">
        <f t="shared" ref="S9:S24" si="4">R9+Q9</f>
        <v>42</v>
      </c>
      <c r="T9" s="97"/>
      <c r="U9" s="97"/>
      <c r="V9" s="92">
        <f t="shared" ref="V9:V24" si="5">U9+T9</f>
        <v>0</v>
      </c>
      <c r="W9" s="161">
        <f t="shared" si="2"/>
        <v>128</v>
      </c>
    </row>
    <row r="10" spans="1:23" ht="18.600000000000001" customHeight="1" x14ac:dyDescent="0.15">
      <c r="A10" s="89" t="s">
        <v>249</v>
      </c>
      <c r="B10" s="162" t="s">
        <v>49</v>
      </c>
      <c r="C10" s="88" t="s">
        <v>184</v>
      </c>
      <c r="D10" s="90">
        <f t="shared" si="3"/>
        <v>171</v>
      </c>
      <c r="E10" s="90">
        <v>171</v>
      </c>
      <c r="F10" s="94">
        <v>58</v>
      </c>
      <c r="I10" s="96"/>
      <c r="K10" s="91"/>
      <c r="L10" s="91">
        <v>49</v>
      </c>
      <c r="M10" s="92">
        <f t="shared" ref="M10:M22" si="6">L10+K10</f>
        <v>49</v>
      </c>
      <c r="N10" s="91">
        <v>17</v>
      </c>
      <c r="O10" s="91">
        <v>39</v>
      </c>
      <c r="P10" s="92">
        <f t="shared" ref="P10:P22" si="7">O10+N10</f>
        <v>56</v>
      </c>
      <c r="Q10" s="92">
        <v>66</v>
      </c>
      <c r="R10" s="97"/>
      <c r="S10" s="92">
        <f t="shared" si="4"/>
        <v>66</v>
      </c>
      <c r="T10" s="97"/>
      <c r="U10" s="97"/>
      <c r="V10" s="92">
        <f t="shared" si="5"/>
        <v>0</v>
      </c>
      <c r="W10" s="161">
        <f t="shared" si="2"/>
        <v>171</v>
      </c>
    </row>
    <row r="11" spans="1:23" ht="17.45" customHeight="1" x14ac:dyDescent="0.15">
      <c r="A11" s="89" t="s">
        <v>250</v>
      </c>
      <c r="B11" s="162" t="s">
        <v>197</v>
      </c>
      <c r="C11" s="88" t="s">
        <v>185</v>
      </c>
      <c r="D11" s="90">
        <f t="shared" si="3"/>
        <v>36</v>
      </c>
      <c r="E11" s="90">
        <v>36</v>
      </c>
      <c r="F11" s="94">
        <v>26</v>
      </c>
      <c r="I11" s="96"/>
      <c r="K11" s="91"/>
      <c r="L11" s="91"/>
      <c r="M11" s="92">
        <f t="shared" si="6"/>
        <v>0</v>
      </c>
      <c r="N11" s="91"/>
      <c r="O11" s="91"/>
      <c r="P11" s="92">
        <f t="shared" si="7"/>
        <v>0</v>
      </c>
      <c r="Q11" s="97"/>
      <c r="R11" s="92">
        <v>36</v>
      </c>
      <c r="S11" s="92">
        <f t="shared" si="4"/>
        <v>36</v>
      </c>
      <c r="T11" s="97"/>
      <c r="U11" s="97"/>
      <c r="V11" s="92">
        <f t="shared" si="5"/>
        <v>0</v>
      </c>
      <c r="W11" s="161">
        <f t="shared" si="2"/>
        <v>36</v>
      </c>
    </row>
    <row r="12" spans="1:23" ht="18.600000000000001" customHeight="1" x14ac:dyDescent="0.15">
      <c r="A12" s="89" t="s">
        <v>251</v>
      </c>
      <c r="B12" s="162" t="s">
        <v>51</v>
      </c>
      <c r="C12" s="88" t="s">
        <v>184</v>
      </c>
      <c r="D12" s="90">
        <f t="shared" si="3"/>
        <v>171</v>
      </c>
      <c r="E12" s="90">
        <v>171</v>
      </c>
      <c r="F12" s="94">
        <v>70</v>
      </c>
      <c r="I12" s="96"/>
      <c r="K12" s="91"/>
      <c r="L12" s="91">
        <v>68</v>
      </c>
      <c r="M12" s="92">
        <f t="shared" si="6"/>
        <v>68</v>
      </c>
      <c r="N12" s="91">
        <v>30</v>
      </c>
      <c r="O12" s="91">
        <v>38</v>
      </c>
      <c r="P12" s="92">
        <f t="shared" si="7"/>
        <v>68</v>
      </c>
      <c r="Q12" s="92">
        <v>35</v>
      </c>
      <c r="R12" s="97"/>
      <c r="S12" s="92">
        <f t="shared" si="4"/>
        <v>35</v>
      </c>
      <c r="T12" s="97"/>
      <c r="U12" s="97"/>
      <c r="V12" s="92">
        <f t="shared" si="5"/>
        <v>0</v>
      </c>
      <c r="W12" s="161">
        <f t="shared" si="2"/>
        <v>171</v>
      </c>
    </row>
    <row r="13" spans="1:23" ht="18.600000000000001" customHeight="1" x14ac:dyDescent="0.15">
      <c r="A13" s="89" t="s">
        <v>252</v>
      </c>
      <c r="B13" s="162" t="s">
        <v>52</v>
      </c>
      <c r="C13" s="90" t="s">
        <v>181</v>
      </c>
      <c r="D13" s="90">
        <f t="shared" si="3"/>
        <v>287</v>
      </c>
      <c r="E13" s="90">
        <v>273</v>
      </c>
      <c r="F13" s="94">
        <v>76</v>
      </c>
      <c r="G13" s="90">
        <v>10</v>
      </c>
      <c r="H13" s="90">
        <v>4</v>
      </c>
      <c r="I13" s="96"/>
      <c r="K13" s="91">
        <v>34</v>
      </c>
      <c r="L13" s="91">
        <v>53</v>
      </c>
      <c r="M13" s="92">
        <f t="shared" si="6"/>
        <v>87</v>
      </c>
      <c r="N13" s="91">
        <v>51</v>
      </c>
      <c r="O13" s="91">
        <v>57</v>
      </c>
      <c r="P13" s="92">
        <f t="shared" si="7"/>
        <v>108</v>
      </c>
      <c r="Q13" s="97">
        <v>49</v>
      </c>
      <c r="R13" s="104">
        <v>43</v>
      </c>
      <c r="S13" s="92">
        <f t="shared" si="4"/>
        <v>92</v>
      </c>
      <c r="T13" s="97"/>
      <c r="U13" s="97"/>
      <c r="V13" s="92">
        <f t="shared" si="5"/>
        <v>0</v>
      </c>
      <c r="W13" s="161">
        <f t="shared" si="2"/>
        <v>287</v>
      </c>
    </row>
    <row r="14" spans="1:23" ht="16.899999999999999" customHeight="1" x14ac:dyDescent="0.15">
      <c r="A14" s="89" t="s">
        <v>253</v>
      </c>
      <c r="B14" s="162" t="s">
        <v>53</v>
      </c>
      <c r="C14" s="88" t="s">
        <v>88</v>
      </c>
      <c r="D14" s="90">
        <f t="shared" si="3"/>
        <v>171</v>
      </c>
      <c r="E14" s="90">
        <v>171</v>
      </c>
      <c r="F14" s="91">
        <v>80</v>
      </c>
      <c r="K14" s="91"/>
      <c r="L14" s="91">
        <v>69</v>
      </c>
      <c r="M14" s="92">
        <f t="shared" si="6"/>
        <v>69</v>
      </c>
      <c r="N14" s="91">
        <v>50</v>
      </c>
      <c r="O14" s="95">
        <v>52</v>
      </c>
      <c r="P14" s="92">
        <f t="shared" si="7"/>
        <v>102</v>
      </c>
      <c r="Q14" s="97"/>
      <c r="R14" s="97"/>
      <c r="S14" s="92">
        <f t="shared" si="4"/>
        <v>0</v>
      </c>
      <c r="T14" s="97"/>
      <c r="U14" s="97"/>
      <c r="V14" s="92">
        <f t="shared" si="5"/>
        <v>0</v>
      </c>
      <c r="W14" s="161">
        <f t="shared" si="2"/>
        <v>171</v>
      </c>
    </row>
    <row r="15" spans="1:23" ht="15.6" customHeight="1" x14ac:dyDescent="0.15">
      <c r="A15" s="89" t="s">
        <v>254</v>
      </c>
      <c r="B15" s="162" t="s">
        <v>83</v>
      </c>
      <c r="C15" s="88" t="s">
        <v>86</v>
      </c>
      <c r="D15" s="90">
        <f t="shared" si="3"/>
        <v>171</v>
      </c>
      <c r="E15" s="90">
        <v>171</v>
      </c>
      <c r="F15" s="94">
        <v>46</v>
      </c>
      <c r="I15" s="96"/>
      <c r="K15" s="91">
        <v>34</v>
      </c>
      <c r="L15" s="91">
        <v>51</v>
      </c>
      <c r="M15" s="92">
        <f t="shared" si="6"/>
        <v>85</v>
      </c>
      <c r="N15" s="95">
        <v>86</v>
      </c>
      <c r="O15" s="91"/>
      <c r="P15" s="92">
        <f t="shared" si="7"/>
        <v>86</v>
      </c>
      <c r="Q15" s="97"/>
      <c r="R15" s="97"/>
      <c r="S15" s="92">
        <f t="shared" si="4"/>
        <v>0</v>
      </c>
      <c r="T15" s="97"/>
      <c r="U15" s="97"/>
      <c r="V15" s="92">
        <f t="shared" si="5"/>
        <v>0</v>
      </c>
      <c r="W15" s="161">
        <f t="shared" si="2"/>
        <v>171</v>
      </c>
    </row>
    <row r="16" spans="1:23" ht="16.899999999999999" customHeight="1" x14ac:dyDescent="0.15">
      <c r="A16" s="89" t="s">
        <v>255</v>
      </c>
      <c r="B16" s="162" t="s">
        <v>54</v>
      </c>
      <c r="C16" s="88" t="s">
        <v>183</v>
      </c>
      <c r="D16" s="90">
        <f t="shared" si="3"/>
        <v>171</v>
      </c>
      <c r="E16" s="90">
        <v>171</v>
      </c>
      <c r="F16" s="94">
        <v>34</v>
      </c>
      <c r="I16" s="96"/>
      <c r="K16" s="91"/>
      <c r="L16" s="91"/>
      <c r="M16" s="92">
        <f t="shared" si="6"/>
        <v>0</v>
      </c>
      <c r="N16" s="91"/>
      <c r="O16" s="91">
        <v>35</v>
      </c>
      <c r="P16" s="92">
        <f t="shared" si="7"/>
        <v>35</v>
      </c>
      <c r="Q16" s="97">
        <v>27</v>
      </c>
      <c r="R16" s="97">
        <v>37</v>
      </c>
      <c r="S16" s="92">
        <f t="shared" si="4"/>
        <v>64</v>
      </c>
      <c r="T16" s="92">
        <v>72</v>
      </c>
      <c r="U16" s="97"/>
      <c r="V16" s="92">
        <f t="shared" si="5"/>
        <v>72</v>
      </c>
      <c r="W16" s="161">
        <f t="shared" si="2"/>
        <v>171</v>
      </c>
    </row>
    <row r="17" spans="1:26" ht="16.899999999999999" customHeight="1" x14ac:dyDescent="0.15">
      <c r="A17" s="89" t="s">
        <v>256</v>
      </c>
      <c r="B17" s="162" t="s">
        <v>55</v>
      </c>
      <c r="C17" s="88" t="s">
        <v>87</v>
      </c>
      <c r="D17" s="90">
        <f t="shared" si="3"/>
        <v>72</v>
      </c>
      <c r="E17" s="90">
        <v>72</v>
      </c>
      <c r="F17" s="94">
        <v>28</v>
      </c>
      <c r="I17" s="96"/>
      <c r="K17" s="91"/>
      <c r="L17" s="95">
        <v>72</v>
      </c>
      <c r="M17" s="92">
        <f t="shared" si="6"/>
        <v>72</v>
      </c>
      <c r="N17" s="91"/>
      <c r="O17" s="91"/>
      <c r="P17" s="92">
        <f t="shared" si="7"/>
        <v>0</v>
      </c>
      <c r="Q17" s="97"/>
      <c r="R17" s="97"/>
      <c r="S17" s="92">
        <f t="shared" si="4"/>
        <v>0</v>
      </c>
      <c r="T17" s="97"/>
      <c r="U17" s="97"/>
      <c r="V17" s="92">
        <f t="shared" si="5"/>
        <v>0</v>
      </c>
      <c r="W17" s="161">
        <f t="shared" si="2"/>
        <v>72</v>
      </c>
    </row>
    <row r="18" spans="1:26" ht="15" customHeight="1" x14ac:dyDescent="0.15">
      <c r="A18" s="89" t="s">
        <v>257</v>
      </c>
      <c r="B18" s="162" t="s">
        <v>62</v>
      </c>
      <c r="C18" s="90" t="s">
        <v>186</v>
      </c>
      <c r="D18" s="90">
        <f t="shared" si="3"/>
        <v>108</v>
      </c>
      <c r="E18" s="90">
        <v>108</v>
      </c>
      <c r="F18" s="91">
        <v>16</v>
      </c>
      <c r="K18" s="91"/>
      <c r="L18" s="91">
        <v>49</v>
      </c>
      <c r="M18" s="92">
        <f t="shared" si="6"/>
        <v>49</v>
      </c>
      <c r="N18" s="95">
        <v>59</v>
      </c>
      <c r="O18" s="91"/>
      <c r="P18" s="92">
        <f t="shared" si="7"/>
        <v>59</v>
      </c>
      <c r="Q18" s="97"/>
      <c r="R18" s="97"/>
      <c r="S18" s="92">
        <f t="shared" si="4"/>
        <v>0</v>
      </c>
      <c r="T18" s="97"/>
      <c r="U18" s="97"/>
      <c r="V18" s="92">
        <f t="shared" si="5"/>
        <v>0</v>
      </c>
      <c r="W18" s="161">
        <f t="shared" si="2"/>
        <v>108</v>
      </c>
    </row>
    <row r="19" spans="1:26" ht="16.899999999999999" customHeight="1" x14ac:dyDescent="0.15">
      <c r="A19" s="89" t="s">
        <v>258</v>
      </c>
      <c r="B19" s="162" t="s">
        <v>56</v>
      </c>
      <c r="C19" s="88" t="s">
        <v>88</v>
      </c>
      <c r="D19" s="90">
        <f t="shared" si="3"/>
        <v>171</v>
      </c>
      <c r="E19" s="90">
        <v>171</v>
      </c>
      <c r="F19" s="94">
        <v>32</v>
      </c>
      <c r="I19" s="96"/>
      <c r="K19" s="91"/>
      <c r="L19" s="91"/>
      <c r="M19" s="92">
        <f t="shared" si="6"/>
        <v>0</v>
      </c>
      <c r="N19" s="91">
        <v>72</v>
      </c>
      <c r="O19" s="95">
        <v>99</v>
      </c>
      <c r="P19" s="92">
        <f t="shared" si="7"/>
        <v>171</v>
      </c>
      <c r="Q19" s="97"/>
      <c r="R19" s="97"/>
      <c r="S19" s="92">
        <f t="shared" si="4"/>
        <v>0</v>
      </c>
      <c r="T19" s="97"/>
      <c r="U19" s="97"/>
      <c r="V19" s="92">
        <f t="shared" si="5"/>
        <v>0</v>
      </c>
      <c r="W19" s="161">
        <f t="shared" si="2"/>
        <v>171</v>
      </c>
    </row>
    <row r="20" spans="1:26" ht="19.899999999999999" customHeight="1" x14ac:dyDescent="0.15">
      <c r="A20" s="89" t="s">
        <v>259</v>
      </c>
      <c r="B20" s="162" t="s">
        <v>57</v>
      </c>
      <c r="C20" s="88" t="s">
        <v>156</v>
      </c>
      <c r="D20" s="90">
        <f t="shared" si="3"/>
        <v>160</v>
      </c>
      <c r="E20" s="90">
        <v>144</v>
      </c>
      <c r="F20" s="91">
        <v>46</v>
      </c>
      <c r="G20" s="90">
        <v>10</v>
      </c>
      <c r="H20" s="90">
        <v>6</v>
      </c>
      <c r="K20" s="91">
        <v>76</v>
      </c>
      <c r="L20" s="93">
        <v>84</v>
      </c>
      <c r="M20" s="92">
        <f t="shared" si="6"/>
        <v>160</v>
      </c>
      <c r="N20" s="91"/>
      <c r="O20" s="91"/>
      <c r="P20" s="92">
        <f t="shared" si="7"/>
        <v>0</v>
      </c>
      <c r="Q20" s="97"/>
      <c r="R20" s="97"/>
      <c r="S20" s="92">
        <f t="shared" si="4"/>
        <v>0</v>
      </c>
      <c r="T20" s="97"/>
      <c r="U20" s="97"/>
      <c r="V20" s="92">
        <f t="shared" si="5"/>
        <v>0</v>
      </c>
      <c r="W20" s="161">
        <f t="shared" si="2"/>
        <v>160</v>
      </c>
    </row>
    <row r="21" spans="1:26" ht="20.45" customHeight="1" x14ac:dyDescent="0.15">
      <c r="A21" s="89" t="s">
        <v>260</v>
      </c>
      <c r="B21" s="162" t="s">
        <v>0</v>
      </c>
      <c r="C21" s="90" t="s">
        <v>147</v>
      </c>
      <c r="D21" s="90">
        <f t="shared" si="3"/>
        <v>171</v>
      </c>
      <c r="E21" s="90">
        <v>171</v>
      </c>
      <c r="F21" s="94">
        <v>94</v>
      </c>
      <c r="I21" s="96"/>
      <c r="K21" s="91">
        <v>34</v>
      </c>
      <c r="L21" s="91">
        <v>34</v>
      </c>
      <c r="M21" s="92">
        <f t="shared" si="6"/>
        <v>68</v>
      </c>
      <c r="N21" s="91">
        <v>34</v>
      </c>
      <c r="O21" s="91">
        <v>34</v>
      </c>
      <c r="P21" s="92">
        <f t="shared" si="7"/>
        <v>68</v>
      </c>
      <c r="Q21" s="92">
        <v>35</v>
      </c>
      <c r="R21" s="97"/>
      <c r="S21" s="92">
        <f t="shared" si="4"/>
        <v>35</v>
      </c>
      <c r="T21" s="97"/>
      <c r="U21" s="97"/>
      <c r="V21" s="92">
        <f t="shared" si="5"/>
        <v>0</v>
      </c>
      <c r="W21" s="161">
        <f t="shared" si="2"/>
        <v>171</v>
      </c>
    </row>
    <row r="22" spans="1:26" ht="16.899999999999999" customHeight="1" x14ac:dyDescent="0.15">
      <c r="A22" s="89" t="s">
        <v>261</v>
      </c>
      <c r="B22" s="162" t="s">
        <v>58</v>
      </c>
      <c r="C22" s="88" t="s">
        <v>87</v>
      </c>
      <c r="D22" s="90">
        <f t="shared" si="3"/>
        <v>70</v>
      </c>
      <c r="E22" s="90">
        <v>70</v>
      </c>
      <c r="F22" s="94">
        <v>38</v>
      </c>
      <c r="I22" s="96"/>
      <c r="K22" s="91">
        <v>30</v>
      </c>
      <c r="L22" s="95">
        <v>40</v>
      </c>
      <c r="M22" s="92">
        <f t="shared" si="6"/>
        <v>70</v>
      </c>
      <c r="N22" s="91"/>
      <c r="O22" s="91"/>
      <c r="P22" s="92">
        <f t="shared" si="7"/>
        <v>0</v>
      </c>
      <c r="Q22" s="97"/>
      <c r="R22" s="97"/>
      <c r="S22" s="92">
        <f t="shared" si="4"/>
        <v>0</v>
      </c>
      <c r="T22" s="97"/>
      <c r="U22" s="97"/>
      <c r="V22" s="92">
        <f t="shared" si="5"/>
        <v>0</v>
      </c>
      <c r="W22" s="161">
        <f t="shared" si="2"/>
        <v>70</v>
      </c>
    </row>
    <row r="23" spans="1:26" ht="30.6" customHeight="1" x14ac:dyDescent="0.15">
      <c r="A23" s="89" t="s">
        <v>262</v>
      </c>
      <c r="B23" s="111" t="s">
        <v>59</v>
      </c>
      <c r="D23" s="90">
        <f>SUM(D24:D27)</f>
        <v>134</v>
      </c>
      <c r="E23" s="90">
        <f t="shared" ref="E23:W23" si="8">SUM(E24:E27)</f>
        <v>112</v>
      </c>
      <c r="F23" s="90">
        <f t="shared" si="8"/>
        <v>31</v>
      </c>
      <c r="G23" s="90">
        <f t="shared" si="8"/>
        <v>0</v>
      </c>
      <c r="H23" s="90">
        <f t="shared" si="8"/>
        <v>0</v>
      </c>
      <c r="I23" s="90">
        <f t="shared" si="8"/>
        <v>0</v>
      </c>
      <c r="J23" s="90">
        <f t="shared" si="8"/>
        <v>0</v>
      </c>
      <c r="K23" s="90">
        <f t="shared" si="8"/>
        <v>21</v>
      </c>
      <c r="L23" s="90">
        <f t="shared" si="8"/>
        <v>77</v>
      </c>
      <c r="M23" s="90">
        <f t="shared" si="8"/>
        <v>98</v>
      </c>
      <c r="N23" s="90">
        <f t="shared" si="8"/>
        <v>0</v>
      </c>
      <c r="O23" s="90">
        <f t="shared" si="8"/>
        <v>0</v>
      </c>
      <c r="P23" s="90">
        <f t="shared" si="8"/>
        <v>0</v>
      </c>
      <c r="Q23" s="90">
        <f t="shared" si="8"/>
        <v>0</v>
      </c>
      <c r="R23" s="90">
        <f t="shared" si="8"/>
        <v>0</v>
      </c>
      <c r="S23" s="90">
        <f t="shared" si="8"/>
        <v>0</v>
      </c>
      <c r="T23" s="90">
        <f t="shared" si="8"/>
        <v>36</v>
      </c>
      <c r="U23" s="90">
        <f t="shared" si="8"/>
        <v>0</v>
      </c>
      <c r="V23" s="90">
        <f t="shared" si="8"/>
        <v>36</v>
      </c>
      <c r="W23" s="90">
        <f t="shared" si="8"/>
        <v>134</v>
      </c>
    </row>
    <row r="24" spans="1:26" ht="15.6" customHeight="1" x14ac:dyDescent="0.15">
      <c r="A24" s="164" t="s">
        <v>263</v>
      </c>
      <c r="B24" s="165" t="s">
        <v>60</v>
      </c>
      <c r="C24" s="88" t="s">
        <v>87</v>
      </c>
      <c r="D24" s="88">
        <v>40</v>
      </c>
      <c r="E24" s="88">
        <v>40</v>
      </c>
      <c r="F24" s="88">
        <v>22</v>
      </c>
      <c r="G24" s="88"/>
      <c r="H24" s="88"/>
      <c r="I24" s="166"/>
      <c r="J24" s="88"/>
      <c r="K24" s="88">
        <v>10</v>
      </c>
      <c r="L24" s="116">
        <v>30</v>
      </c>
      <c r="M24" s="92">
        <f t="shared" ref="M24" si="9">L24+K24</f>
        <v>40</v>
      </c>
      <c r="N24" s="88"/>
      <c r="O24" s="88"/>
      <c r="P24" s="92">
        <f t="shared" ref="P24" si="10">O24+N24</f>
        <v>0</v>
      </c>
      <c r="Q24" s="97"/>
      <c r="R24" s="97"/>
      <c r="S24" s="92">
        <f t="shared" si="4"/>
        <v>0</v>
      </c>
      <c r="T24" s="97"/>
      <c r="U24" s="97"/>
      <c r="V24" s="92">
        <f t="shared" si="5"/>
        <v>0</v>
      </c>
      <c r="W24" s="161">
        <f t="shared" si="2"/>
        <v>40</v>
      </c>
      <c r="Z24" s="134" t="s">
        <v>65</v>
      </c>
    </row>
    <row r="25" spans="1:26" ht="15.6" customHeight="1" x14ac:dyDescent="0.15">
      <c r="A25" s="167" t="s">
        <v>264</v>
      </c>
      <c r="B25" s="168" t="s">
        <v>61</v>
      </c>
      <c r="C25" s="108"/>
      <c r="D25" s="108">
        <v>22</v>
      </c>
      <c r="E25" s="108"/>
      <c r="F25" s="108"/>
      <c r="G25" s="108"/>
      <c r="H25" s="108"/>
      <c r="I25" s="169"/>
      <c r="J25" s="108"/>
      <c r="K25" s="108">
        <v>11</v>
      </c>
      <c r="L25" s="108">
        <v>11</v>
      </c>
      <c r="M25" s="109">
        <f>L25+K25</f>
        <v>22</v>
      </c>
      <c r="N25" s="108"/>
      <c r="O25" s="108"/>
      <c r="P25" s="109">
        <f>O25+N25</f>
        <v>0</v>
      </c>
      <c r="Q25" s="110"/>
      <c r="R25" s="110"/>
      <c r="S25" s="92">
        <f>R25+Q25</f>
        <v>0</v>
      </c>
      <c r="T25" s="110"/>
      <c r="U25" s="110"/>
      <c r="V25" s="92">
        <f>U25+T25</f>
        <v>0</v>
      </c>
      <c r="W25" s="170">
        <f>V25+S25+P25+M25</f>
        <v>22</v>
      </c>
    </row>
    <row r="26" spans="1:26" ht="30" customHeight="1" x14ac:dyDescent="0.15">
      <c r="A26" s="89" t="s">
        <v>265</v>
      </c>
      <c r="B26" s="171" t="s">
        <v>212</v>
      </c>
      <c r="C26" s="88" t="s">
        <v>183</v>
      </c>
      <c r="D26" s="90">
        <v>36</v>
      </c>
      <c r="E26" s="90">
        <v>36</v>
      </c>
      <c r="F26" s="90">
        <v>5</v>
      </c>
      <c r="I26" s="96"/>
      <c r="M26" s="92">
        <f t="shared" ref="M26:M27" si="11">L26+K26</f>
        <v>0</v>
      </c>
      <c r="P26" s="92">
        <f t="shared" ref="P26" si="12">O26+N26</f>
        <v>0</v>
      </c>
      <c r="Q26" s="91"/>
      <c r="R26" s="91"/>
      <c r="S26" s="92">
        <f t="shared" ref="S26" si="13">R26+Q26</f>
        <v>0</v>
      </c>
      <c r="T26" s="95">
        <v>36</v>
      </c>
      <c r="U26" s="91"/>
      <c r="V26" s="92">
        <f t="shared" ref="V26" si="14">U26+T26</f>
        <v>36</v>
      </c>
      <c r="W26" s="170">
        <f t="shared" ref="W26:W27" si="15">V26+S26+P26+M26</f>
        <v>36</v>
      </c>
    </row>
    <row r="27" spans="1:26" ht="20.45" customHeight="1" x14ac:dyDescent="0.15">
      <c r="A27" s="172" t="s">
        <v>266</v>
      </c>
      <c r="B27" s="171" t="s">
        <v>68</v>
      </c>
      <c r="C27" s="88" t="s">
        <v>87</v>
      </c>
      <c r="D27" s="88">
        <v>36</v>
      </c>
      <c r="E27" s="88">
        <v>36</v>
      </c>
      <c r="F27" s="88">
        <v>4</v>
      </c>
      <c r="G27" s="173"/>
      <c r="H27" s="173"/>
      <c r="I27" s="173"/>
      <c r="J27" s="173"/>
      <c r="K27" s="173"/>
      <c r="L27" s="116">
        <v>36</v>
      </c>
      <c r="M27" s="92">
        <f t="shared" si="11"/>
        <v>36</v>
      </c>
      <c r="N27" s="173"/>
      <c r="O27" s="173"/>
      <c r="P27" s="92">
        <f t="shared" ref="P27" si="16">O27+N27</f>
        <v>0</v>
      </c>
      <c r="Q27" s="173"/>
      <c r="R27" s="173"/>
      <c r="S27" s="92">
        <f t="shared" ref="S27" si="17">R27+Q27</f>
        <v>0</v>
      </c>
      <c r="T27" s="173"/>
      <c r="U27" s="173"/>
      <c r="V27" s="92">
        <f t="shared" ref="V27" si="18">U27+T27</f>
        <v>0</v>
      </c>
      <c r="W27" s="170">
        <f t="shared" si="15"/>
        <v>36</v>
      </c>
    </row>
    <row r="28" spans="1:26" ht="15.6" customHeight="1" x14ac:dyDescent="0.15">
      <c r="A28" s="174" t="s">
        <v>199</v>
      </c>
      <c r="B28" s="175" t="s">
        <v>200</v>
      </c>
      <c r="C28" s="88"/>
      <c r="D28" s="176">
        <f>D29+D41</f>
        <v>3402</v>
      </c>
      <c r="E28" s="176">
        <f>E29+E41</f>
        <v>1506</v>
      </c>
      <c r="F28" s="176">
        <f>F29+F41</f>
        <v>523</v>
      </c>
      <c r="G28" s="176">
        <f>G29+G41</f>
        <v>30</v>
      </c>
      <c r="H28" s="176">
        <f>H29+H41</f>
        <v>30</v>
      </c>
      <c r="I28" s="176">
        <f>I29+I41</f>
        <v>0</v>
      </c>
      <c r="J28" s="176">
        <f>J29+J41</f>
        <v>0</v>
      </c>
      <c r="K28" s="176">
        <f>K29+K41</f>
        <v>366</v>
      </c>
      <c r="L28" s="176">
        <f>L29+L41</f>
        <v>192</v>
      </c>
      <c r="M28" s="177">
        <f>M29+M41</f>
        <v>558</v>
      </c>
      <c r="N28" s="176">
        <f>N29+N41</f>
        <v>196</v>
      </c>
      <c r="O28" s="176">
        <f>O29+O41</f>
        <v>484</v>
      </c>
      <c r="P28" s="177">
        <f>P29+P41</f>
        <v>680</v>
      </c>
      <c r="Q28" s="176">
        <f>Q29+Q41</f>
        <v>358</v>
      </c>
      <c r="R28" s="176">
        <f>R29+R41</f>
        <v>708</v>
      </c>
      <c r="S28" s="177">
        <f>S29+S41</f>
        <v>1066</v>
      </c>
      <c r="T28" s="176">
        <f>T29+T41</f>
        <v>502</v>
      </c>
      <c r="U28" s="176">
        <f>U29+U41</f>
        <v>596</v>
      </c>
      <c r="V28" s="177">
        <f>V29+V41</f>
        <v>1098</v>
      </c>
      <c r="W28" s="176">
        <f>W29+W41</f>
        <v>3402</v>
      </c>
    </row>
    <row r="29" spans="1:26" x14ac:dyDescent="0.15">
      <c r="A29" s="178" t="s">
        <v>35</v>
      </c>
      <c r="B29" s="160" t="s">
        <v>10</v>
      </c>
      <c r="C29" s="100"/>
      <c r="D29" s="179">
        <f>SUM(D30:D40)</f>
        <v>552</v>
      </c>
      <c r="E29" s="179">
        <f>SUM(E30:E40)</f>
        <v>552</v>
      </c>
      <c r="F29" s="179">
        <f>SUM(F30:F40)</f>
        <v>251</v>
      </c>
      <c r="G29" s="179">
        <f t="shared" ref="G29:V29" si="19">SUM(G30:G40)</f>
        <v>0</v>
      </c>
      <c r="H29" s="179">
        <f t="shared" si="19"/>
        <v>0</v>
      </c>
      <c r="I29" s="179">
        <f t="shared" si="19"/>
        <v>0</v>
      </c>
      <c r="J29" s="100">
        <f t="shared" si="19"/>
        <v>0</v>
      </c>
      <c r="K29" s="179">
        <f t="shared" si="19"/>
        <v>186</v>
      </c>
      <c r="L29" s="179">
        <f t="shared" si="19"/>
        <v>0</v>
      </c>
      <c r="M29" s="179">
        <f t="shared" si="19"/>
        <v>186</v>
      </c>
      <c r="N29" s="179">
        <f t="shared" si="19"/>
        <v>40</v>
      </c>
      <c r="O29" s="179">
        <f t="shared" si="19"/>
        <v>0</v>
      </c>
      <c r="P29" s="179">
        <f t="shared" si="19"/>
        <v>40</v>
      </c>
      <c r="Q29" s="179">
        <f t="shared" si="19"/>
        <v>56</v>
      </c>
      <c r="R29" s="179">
        <f t="shared" si="19"/>
        <v>192</v>
      </c>
      <c r="S29" s="179">
        <f t="shared" si="19"/>
        <v>248</v>
      </c>
      <c r="T29" s="179">
        <f t="shared" si="19"/>
        <v>22</v>
      </c>
      <c r="U29" s="179">
        <f t="shared" si="19"/>
        <v>56</v>
      </c>
      <c r="V29" s="179">
        <f t="shared" si="19"/>
        <v>78</v>
      </c>
      <c r="W29" s="161">
        <f t="shared" si="2"/>
        <v>552</v>
      </c>
    </row>
    <row r="30" spans="1:26" ht="27" customHeight="1" x14ac:dyDescent="0.15">
      <c r="A30" s="180" t="s">
        <v>36</v>
      </c>
      <c r="B30" s="111" t="s">
        <v>213</v>
      </c>
      <c r="C30" s="90" t="s">
        <v>149</v>
      </c>
      <c r="D30" s="115">
        <v>60</v>
      </c>
      <c r="E30" s="115">
        <v>60</v>
      </c>
      <c r="F30" s="115">
        <v>32</v>
      </c>
      <c r="I30" s="96"/>
      <c r="K30" s="101">
        <v>60</v>
      </c>
      <c r="M30" s="92">
        <f t="shared" ref="M30:M40" si="20">L30+K30</f>
        <v>60</v>
      </c>
      <c r="P30" s="92">
        <f t="shared" ref="P30:P40" si="21">O30+N30</f>
        <v>0</v>
      </c>
      <c r="Q30" s="97"/>
      <c r="R30" s="97"/>
      <c r="S30" s="92">
        <f t="shared" ref="S30:S40" si="22">R30+Q30</f>
        <v>0</v>
      </c>
      <c r="T30" s="97"/>
      <c r="U30" s="97"/>
      <c r="V30" s="92">
        <f t="shared" ref="V30:V40" si="23">U30+T30</f>
        <v>0</v>
      </c>
      <c r="W30" s="161">
        <f t="shared" si="2"/>
        <v>60</v>
      </c>
    </row>
    <row r="31" spans="1:26" ht="18.600000000000001" customHeight="1" x14ac:dyDescent="0.15">
      <c r="A31" s="181" t="s">
        <v>37</v>
      </c>
      <c r="B31" s="111" t="s">
        <v>214</v>
      </c>
      <c r="C31" s="88" t="s">
        <v>149</v>
      </c>
      <c r="D31" s="115">
        <v>60</v>
      </c>
      <c r="E31" s="115">
        <v>60</v>
      </c>
      <c r="F31" s="115">
        <v>34</v>
      </c>
      <c r="I31" s="96"/>
      <c r="K31" s="101">
        <v>60</v>
      </c>
      <c r="M31" s="95">
        <f t="shared" si="20"/>
        <v>60</v>
      </c>
      <c r="P31" s="95">
        <f t="shared" si="21"/>
        <v>0</v>
      </c>
      <c r="Q31" s="91"/>
      <c r="R31" s="91"/>
      <c r="S31" s="92">
        <f t="shared" si="22"/>
        <v>0</v>
      </c>
      <c r="T31" s="91"/>
      <c r="U31" s="91"/>
      <c r="V31" s="92">
        <f t="shared" si="23"/>
        <v>0</v>
      </c>
      <c r="W31" s="161">
        <f t="shared" si="2"/>
        <v>60</v>
      </c>
    </row>
    <row r="32" spans="1:26" ht="32.450000000000003" customHeight="1" x14ac:dyDescent="0.15">
      <c r="A32" s="180" t="s">
        <v>148</v>
      </c>
      <c r="B32" s="111" t="s">
        <v>153</v>
      </c>
      <c r="C32" s="90" t="s">
        <v>149</v>
      </c>
      <c r="D32" s="90">
        <v>66</v>
      </c>
      <c r="E32" s="90">
        <v>66</v>
      </c>
      <c r="F32" s="90">
        <v>27</v>
      </c>
      <c r="I32" s="96"/>
      <c r="K32" s="182">
        <v>66</v>
      </c>
      <c r="L32" s="98"/>
      <c r="M32" s="95">
        <f t="shared" si="20"/>
        <v>66</v>
      </c>
      <c r="P32" s="95">
        <f t="shared" si="21"/>
        <v>0</v>
      </c>
      <c r="Q32" s="91"/>
      <c r="R32" s="91"/>
      <c r="S32" s="92">
        <f t="shared" si="22"/>
        <v>0</v>
      </c>
      <c r="T32" s="91"/>
      <c r="U32" s="91"/>
      <c r="V32" s="92">
        <f t="shared" si="23"/>
        <v>0</v>
      </c>
      <c r="W32" s="161">
        <f t="shared" si="2"/>
        <v>66</v>
      </c>
    </row>
    <row r="33" spans="1:31" ht="21" customHeight="1" x14ac:dyDescent="0.15">
      <c r="A33" s="181" t="s">
        <v>152</v>
      </c>
      <c r="B33" s="111" t="s">
        <v>216</v>
      </c>
      <c r="C33" s="90" t="s">
        <v>150</v>
      </c>
      <c r="D33" s="90">
        <v>40</v>
      </c>
      <c r="E33" s="90">
        <v>40</v>
      </c>
      <c r="F33" s="90">
        <v>12</v>
      </c>
      <c r="I33" s="96"/>
      <c r="K33" s="98"/>
      <c r="L33" s="98"/>
      <c r="M33" s="95">
        <f t="shared" si="20"/>
        <v>0</v>
      </c>
      <c r="N33" s="101">
        <v>40</v>
      </c>
      <c r="P33" s="95">
        <f t="shared" si="21"/>
        <v>40</v>
      </c>
      <c r="Q33" s="91"/>
      <c r="R33" s="91"/>
      <c r="S33" s="92">
        <f t="shared" si="22"/>
        <v>0</v>
      </c>
      <c r="T33" s="91"/>
      <c r="U33" s="91"/>
      <c r="V33" s="92">
        <f t="shared" si="23"/>
        <v>0</v>
      </c>
      <c r="W33" s="161">
        <f t="shared" si="2"/>
        <v>40</v>
      </c>
    </row>
    <row r="34" spans="1:31" ht="34.9" customHeight="1" x14ac:dyDescent="0.15">
      <c r="A34" s="181" t="s">
        <v>154</v>
      </c>
      <c r="B34" s="111" t="s">
        <v>215</v>
      </c>
      <c r="C34" s="90" t="s">
        <v>187</v>
      </c>
      <c r="D34" s="90">
        <v>56</v>
      </c>
      <c r="E34" s="90">
        <v>56</v>
      </c>
      <c r="F34" s="90">
        <v>8</v>
      </c>
      <c r="I34" s="96"/>
      <c r="K34" s="98"/>
      <c r="L34" s="98"/>
      <c r="M34" s="92">
        <f t="shared" si="20"/>
        <v>0</v>
      </c>
      <c r="P34" s="92">
        <f t="shared" si="21"/>
        <v>0</v>
      </c>
      <c r="Q34" s="101">
        <v>56</v>
      </c>
      <c r="S34" s="92">
        <f t="shared" si="22"/>
        <v>56</v>
      </c>
      <c r="T34" s="91"/>
      <c r="U34" s="91"/>
      <c r="V34" s="92">
        <f t="shared" si="23"/>
        <v>0</v>
      </c>
      <c r="W34" s="161">
        <f t="shared" si="2"/>
        <v>56</v>
      </c>
    </row>
    <row r="35" spans="1:31" ht="19.899999999999999" customHeight="1" x14ac:dyDescent="0.15">
      <c r="A35" s="89" t="s">
        <v>158</v>
      </c>
      <c r="B35" s="111" t="s">
        <v>3</v>
      </c>
      <c r="C35" s="90" t="s">
        <v>180</v>
      </c>
      <c r="D35" s="90">
        <v>40</v>
      </c>
      <c r="E35" s="90">
        <v>40</v>
      </c>
      <c r="F35" s="90">
        <v>36</v>
      </c>
      <c r="I35" s="96"/>
      <c r="K35" s="98"/>
      <c r="L35" s="98"/>
      <c r="M35" s="92">
        <f t="shared" si="20"/>
        <v>0</v>
      </c>
      <c r="P35" s="92">
        <f t="shared" si="21"/>
        <v>0</v>
      </c>
      <c r="R35" s="101">
        <v>40</v>
      </c>
      <c r="S35" s="92">
        <f t="shared" si="22"/>
        <v>40</v>
      </c>
      <c r="T35" s="91"/>
      <c r="U35" s="91"/>
      <c r="V35" s="92">
        <f t="shared" si="23"/>
        <v>0</v>
      </c>
      <c r="W35" s="161">
        <f t="shared" si="2"/>
        <v>40</v>
      </c>
    </row>
    <row r="36" spans="1:31" ht="30.6" customHeight="1" x14ac:dyDescent="0.15">
      <c r="A36" s="89" t="s">
        <v>159</v>
      </c>
      <c r="B36" s="111" t="s">
        <v>157</v>
      </c>
      <c r="C36" s="90" t="s">
        <v>232</v>
      </c>
      <c r="D36" s="90">
        <v>48</v>
      </c>
      <c r="E36" s="90">
        <v>48</v>
      </c>
      <c r="F36" s="90">
        <v>10</v>
      </c>
      <c r="I36" s="96"/>
      <c r="K36" s="98"/>
      <c r="L36" s="98"/>
      <c r="M36" s="92">
        <f t="shared" si="20"/>
        <v>0</v>
      </c>
      <c r="P36" s="92">
        <f t="shared" si="21"/>
        <v>0</v>
      </c>
      <c r="Q36" s="91"/>
      <c r="R36" s="93">
        <v>48</v>
      </c>
      <c r="S36" s="92">
        <f t="shared" si="22"/>
        <v>48</v>
      </c>
      <c r="T36" s="91"/>
      <c r="U36" s="91"/>
      <c r="V36" s="92">
        <f t="shared" si="23"/>
        <v>0</v>
      </c>
      <c r="W36" s="161">
        <f t="shared" si="2"/>
        <v>48</v>
      </c>
    </row>
    <row r="37" spans="1:31" ht="15" customHeight="1" x14ac:dyDescent="0.15">
      <c r="A37" s="89" t="s">
        <v>160</v>
      </c>
      <c r="B37" s="111" t="s">
        <v>151</v>
      </c>
      <c r="C37" s="90" t="s">
        <v>190</v>
      </c>
      <c r="D37" s="90">
        <v>36</v>
      </c>
      <c r="E37" s="90">
        <v>36</v>
      </c>
      <c r="F37" s="90">
        <v>10</v>
      </c>
      <c r="I37" s="96"/>
      <c r="K37" s="98"/>
      <c r="L37" s="98"/>
      <c r="M37" s="92">
        <f t="shared" si="20"/>
        <v>0</v>
      </c>
      <c r="P37" s="92">
        <f t="shared" si="21"/>
        <v>0</v>
      </c>
      <c r="Q37" s="91"/>
      <c r="R37" s="91"/>
      <c r="S37" s="92">
        <f t="shared" si="22"/>
        <v>0</v>
      </c>
      <c r="T37" s="91"/>
      <c r="U37" s="95">
        <v>36</v>
      </c>
      <c r="V37" s="92">
        <f t="shared" si="23"/>
        <v>36</v>
      </c>
      <c r="W37" s="161">
        <f t="shared" si="2"/>
        <v>36</v>
      </c>
    </row>
    <row r="38" spans="1:31" ht="15" customHeight="1" x14ac:dyDescent="0.15">
      <c r="A38" s="89" t="s">
        <v>161</v>
      </c>
      <c r="B38" s="111" t="s">
        <v>4</v>
      </c>
      <c r="C38" s="90" t="s">
        <v>180</v>
      </c>
      <c r="D38" s="90">
        <v>38</v>
      </c>
      <c r="E38" s="90">
        <v>38</v>
      </c>
      <c r="F38" s="90">
        <v>10</v>
      </c>
      <c r="I38" s="96"/>
      <c r="K38" s="98"/>
      <c r="L38" s="98"/>
      <c r="M38" s="92">
        <f t="shared" ref="M38:M39" si="24">L38+K38</f>
        <v>0</v>
      </c>
      <c r="P38" s="92">
        <f t="shared" ref="P38:P39" si="25">O38+N38</f>
        <v>0</v>
      </c>
      <c r="Q38" s="91"/>
      <c r="R38" s="95">
        <v>38</v>
      </c>
      <c r="S38" s="92">
        <f t="shared" ref="S38:S39" si="26">R38+Q38</f>
        <v>38</v>
      </c>
      <c r="T38" s="91"/>
      <c r="U38" s="91"/>
      <c r="V38" s="92">
        <f t="shared" ref="V38:V39" si="27">U38+T38</f>
        <v>0</v>
      </c>
      <c r="W38" s="161">
        <f t="shared" ref="W38:W39" si="28">V38+S38+P38+M38</f>
        <v>38</v>
      </c>
    </row>
    <row r="39" spans="1:31" ht="15" customHeight="1" x14ac:dyDescent="0.15">
      <c r="A39" s="89" t="s">
        <v>217</v>
      </c>
      <c r="B39" s="111" t="s">
        <v>0</v>
      </c>
      <c r="C39" s="90" t="s">
        <v>190</v>
      </c>
      <c r="D39" s="90">
        <v>68</v>
      </c>
      <c r="E39" s="90">
        <v>68</v>
      </c>
      <c r="F39" s="90">
        <v>68</v>
      </c>
      <c r="I39" s="96"/>
      <c r="K39" s="98"/>
      <c r="L39" s="98"/>
      <c r="M39" s="92">
        <f t="shared" si="24"/>
        <v>0</v>
      </c>
      <c r="P39" s="92">
        <f t="shared" si="25"/>
        <v>0</v>
      </c>
      <c r="Q39" s="91"/>
      <c r="R39" s="91">
        <v>26</v>
      </c>
      <c r="S39" s="92">
        <f t="shared" si="26"/>
        <v>26</v>
      </c>
      <c r="T39" s="91">
        <v>22</v>
      </c>
      <c r="U39" s="91">
        <v>20</v>
      </c>
      <c r="V39" s="92">
        <f t="shared" si="27"/>
        <v>42</v>
      </c>
      <c r="W39" s="161">
        <f t="shared" si="28"/>
        <v>68</v>
      </c>
    </row>
    <row r="40" spans="1:31" ht="29.45" customHeight="1" x14ac:dyDescent="0.15">
      <c r="A40" s="89" t="s">
        <v>231</v>
      </c>
      <c r="B40" s="111" t="s">
        <v>268</v>
      </c>
      <c r="C40" s="90" t="s">
        <v>180</v>
      </c>
      <c r="D40" s="90">
        <v>40</v>
      </c>
      <c r="E40" s="90">
        <v>40</v>
      </c>
      <c r="F40" s="90">
        <v>4</v>
      </c>
      <c r="I40" s="96"/>
      <c r="K40" s="98"/>
      <c r="L40" s="98"/>
      <c r="M40" s="92">
        <f t="shared" si="20"/>
        <v>0</v>
      </c>
      <c r="P40" s="92">
        <f t="shared" si="21"/>
        <v>0</v>
      </c>
      <c r="Q40" s="91"/>
      <c r="R40" s="95">
        <v>40</v>
      </c>
      <c r="S40" s="92">
        <f t="shared" si="22"/>
        <v>40</v>
      </c>
      <c r="T40" s="91"/>
      <c r="U40" s="91"/>
      <c r="V40" s="92">
        <f t="shared" si="23"/>
        <v>0</v>
      </c>
      <c r="W40" s="161">
        <f t="shared" si="2"/>
        <v>40</v>
      </c>
    </row>
    <row r="41" spans="1:31" ht="16.899999999999999" customHeight="1" x14ac:dyDescent="0.15">
      <c r="A41" s="183"/>
      <c r="B41" s="160" t="s">
        <v>11</v>
      </c>
      <c r="C41" s="100"/>
      <c r="D41" s="100">
        <f>D42+D47+D52+D57+D62</f>
        <v>2850</v>
      </c>
      <c r="E41" s="100">
        <f t="shared" ref="E41:W41" si="29">E42+E47+E52+E57+E62</f>
        <v>954</v>
      </c>
      <c r="F41" s="100">
        <f t="shared" si="29"/>
        <v>272</v>
      </c>
      <c r="G41" s="100">
        <f t="shared" si="29"/>
        <v>30</v>
      </c>
      <c r="H41" s="100">
        <f t="shared" si="29"/>
        <v>30</v>
      </c>
      <c r="I41" s="100">
        <f t="shared" si="29"/>
        <v>0</v>
      </c>
      <c r="J41" s="100">
        <f t="shared" si="29"/>
        <v>0</v>
      </c>
      <c r="K41" s="100">
        <f t="shared" si="29"/>
        <v>180</v>
      </c>
      <c r="L41" s="100">
        <f t="shared" si="29"/>
        <v>192</v>
      </c>
      <c r="M41" s="100">
        <f t="shared" si="29"/>
        <v>372</v>
      </c>
      <c r="N41" s="100">
        <f t="shared" si="29"/>
        <v>156</v>
      </c>
      <c r="O41" s="100">
        <f t="shared" si="29"/>
        <v>484</v>
      </c>
      <c r="P41" s="100">
        <f t="shared" si="29"/>
        <v>640</v>
      </c>
      <c r="Q41" s="100">
        <f t="shared" si="29"/>
        <v>302</v>
      </c>
      <c r="R41" s="100">
        <f t="shared" si="29"/>
        <v>516</v>
      </c>
      <c r="S41" s="100">
        <f t="shared" si="29"/>
        <v>818</v>
      </c>
      <c r="T41" s="100">
        <f t="shared" si="29"/>
        <v>480</v>
      </c>
      <c r="U41" s="100">
        <f t="shared" si="29"/>
        <v>540</v>
      </c>
      <c r="V41" s="100">
        <f t="shared" si="29"/>
        <v>1020</v>
      </c>
      <c r="W41" s="100">
        <f t="shared" si="29"/>
        <v>2850</v>
      </c>
      <c r="AB41" s="184" t="s">
        <v>154</v>
      </c>
      <c r="AC41" s="184" t="s">
        <v>153</v>
      </c>
      <c r="AD41" s="88" t="s">
        <v>150</v>
      </c>
      <c r="AE41" s="85">
        <v>55</v>
      </c>
    </row>
    <row r="42" spans="1:31" ht="45.6" customHeight="1" x14ac:dyDescent="0.15">
      <c r="A42" s="183" t="s">
        <v>12</v>
      </c>
      <c r="B42" s="160" t="s">
        <v>236</v>
      </c>
      <c r="C42" s="100"/>
      <c r="D42" s="101">
        <f>SUM(D43:D46)</f>
        <v>372</v>
      </c>
      <c r="E42" s="101">
        <f t="shared" ref="E42:V42" si="30">SUM(E43:E46)</f>
        <v>108</v>
      </c>
      <c r="F42" s="101">
        <f t="shared" si="30"/>
        <v>54</v>
      </c>
      <c r="G42" s="101">
        <f t="shared" si="30"/>
        <v>6</v>
      </c>
      <c r="H42" s="101">
        <f t="shared" si="30"/>
        <v>6</v>
      </c>
      <c r="I42" s="101">
        <f t="shared" si="30"/>
        <v>0</v>
      </c>
      <c r="J42" s="101">
        <f t="shared" si="30"/>
        <v>0</v>
      </c>
      <c r="K42" s="101">
        <f t="shared" si="30"/>
        <v>180</v>
      </c>
      <c r="L42" s="101">
        <f t="shared" si="30"/>
        <v>192</v>
      </c>
      <c r="M42" s="101">
        <f t="shared" si="30"/>
        <v>372</v>
      </c>
      <c r="N42" s="101">
        <f t="shared" si="30"/>
        <v>0</v>
      </c>
      <c r="O42" s="101">
        <f t="shared" si="30"/>
        <v>0</v>
      </c>
      <c r="P42" s="101">
        <f t="shared" si="30"/>
        <v>0</v>
      </c>
      <c r="Q42" s="101">
        <f t="shared" si="30"/>
        <v>0</v>
      </c>
      <c r="R42" s="101">
        <f t="shared" si="30"/>
        <v>0</v>
      </c>
      <c r="S42" s="101">
        <f t="shared" si="30"/>
        <v>0</v>
      </c>
      <c r="T42" s="101">
        <f t="shared" si="30"/>
        <v>0</v>
      </c>
      <c r="U42" s="101">
        <f t="shared" si="30"/>
        <v>0</v>
      </c>
      <c r="V42" s="101">
        <f t="shared" si="30"/>
        <v>0</v>
      </c>
      <c r="W42" s="161">
        <f t="shared" si="2"/>
        <v>372</v>
      </c>
      <c r="AB42" s="184" t="s">
        <v>154</v>
      </c>
      <c r="AC42" s="184" t="s">
        <v>155</v>
      </c>
      <c r="AD42" s="88" t="s">
        <v>84</v>
      </c>
      <c r="AE42" s="85">
        <v>72</v>
      </c>
    </row>
    <row r="43" spans="1:31" ht="45" customHeight="1" x14ac:dyDescent="0.15">
      <c r="A43" s="102" t="s">
        <v>162</v>
      </c>
      <c r="B43" s="111" t="s">
        <v>235</v>
      </c>
      <c r="C43" s="185" t="s">
        <v>233</v>
      </c>
      <c r="D43" s="90">
        <f>E43+G43+H43</f>
        <v>36</v>
      </c>
      <c r="E43" s="115">
        <v>36</v>
      </c>
      <c r="F43" s="115">
        <v>18</v>
      </c>
      <c r="G43" s="88"/>
      <c r="H43" s="88"/>
      <c r="I43" s="88"/>
      <c r="J43" s="88"/>
      <c r="K43" s="107">
        <v>36</v>
      </c>
      <c r="M43" s="92">
        <f t="shared" ref="M43" si="31">L43+K43</f>
        <v>36</v>
      </c>
      <c r="P43" s="92">
        <f>O43+N43</f>
        <v>0</v>
      </c>
      <c r="Q43" s="88"/>
      <c r="R43" s="88"/>
      <c r="S43" s="92">
        <f t="shared" ref="S43" si="32">R43+Q43</f>
        <v>0</v>
      </c>
      <c r="T43" s="88"/>
      <c r="U43" s="88"/>
      <c r="V43" s="92">
        <f t="shared" ref="V43" si="33">U43+T43</f>
        <v>0</v>
      </c>
      <c r="W43" s="161">
        <f t="shared" si="2"/>
        <v>36</v>
      </c>
      <c r="AB43" s="186"/>
      <c r="AC43" s="186"/>
      <c r="AD43" s="108"/>
      <c r="AE43" s="87"/>
    </row>
    <row r="44" spans="1:31" ht="32.450000000000003" customHeight="1" x14ac:dyDescent="0.15">
      <c r="A44" s="89" t="s">
        <v>163</v>
      </c>
      <c r="B44" s="111" t="s">
        <v>237</v>
      </c>
      <c r="C44" s="187"/>
      <c r="D44" s="90">
        <f>E44+G44+H44</f>
        <v>84</v>
      </c>
      <c r="E44" s="115">
        <v>72</v>
      </c>
      <c r="F44" s="115">
        <v>36</v>
      </c>
      <c r="G44" s="97">
        <v>6</v>
      </c>
      <c r="H44" s="97">
        <v>6</v>
      </c>
      <c r="I44" s="97"/>
      <c r="J44" s="97"/>
      <c r="K44" s="107">
        <v>84</v>
      </c>
      <c r="M44" s="92">
        <f>L44+K44</f>
        <v>84</v>
      </c>
      <c r="P44" s="92">
        <f>O44+N44</f>
        <v>0</v>
      </c>
      <c r="Q44" s="97"/>
      <c r="R44" s="97"/>
      <c r="S44" s="92">
        <f>R44+Q44</f>
        <v>0</v>
      </c>
      <c r="T44" s="97"/>
      <c r="U44" s="97"/>
      <c r="V44" s="92">
        <f>U44+T44</f>
        <v>0</v>
      </c>
      <c r="W44" s="161">
        <f>V44+S44+P44+M44</f>
        <v>84</v>
      </c>
      <c r="AB44" s="186"/>
      <c r="AC44" s="186"/>
      <c r="AD44" s="108"/>
      <c r="AE44" s="87"/>
    </row>
    <row r="45" spans="1:31" ht="44.45" customHeight="1" x14ac:dyDescent="0.15">
      <c r="A45" s="180" t="s">
        <v>40</v>
      </c>
      <c r="B45" s="111" t="s">
        <v>238</v>
      </c>
      <c r="C45" s="90" t="s">
        <v>150</v>
      </c>
      <c r="D45" s="90">
        <v>108</v>
      </c>
      <c r="I45" s="96"/>
      <c r="K45" s="88">
        <v>60</v>
      </c>
      <c r="L45" s="116">
        <v>48</v>
      </c>
      <c r="M45" s="92">
        <f>L45+K45</f>
        <v>108</v>
      </c>
      <c r="N45" s="88"/>
      <c r="O45" s="88"/>
      <c r="P45" s="92">
        <f>O45+N45</f>
        <v>0</v>
      </c>
      <c r="Q45" s="97"/>
      <c r="R45" s="97"/>
      <c r="S45" s="92">
        <f>R45+Q45</f>
        <v>0</v>
      </c>
      <c r="T45" s="97"/>
      <c r="U45" s="97"/>
      <c r="V45" s="92">
        <f>U45+T45</f>
        <v>0</v>
      </c>
      <c r="W45" s="161">
        <f>V45+S45+P45+M45</f>
        <v>108</v>
      </c>
      <c r="AB45" s="186"/>
      <c r="AC45" s="186"/>
      <c r="AD45" s="108"/>
      <c r="AE45" s="87"/>
    </row>
    <row r="46" spans="1:31" ht="42" customHeight="1" x14ac:dyDescent="0.15">
      <c r="A46" s="105" t="s">
        <v>42</v>
      </c>
      <c r="B46" s="111" t="s">
        <v>238</v>
      </c>
      <c r="C46" s="90" t="s">
        <v>150</v>
      </c>
      <c r="D46" s="90">
        <v>144</v>
      </c>
      <c r="I46" s="96"/>
      <c r="K46" s="88"/>
      <c r="L46" s="116">
        <v>144</v>
      </c>
      <c r="M46" s="92">
        <f>L46+K46</f>
        <v>144</v>
      </c>
      <c r="N46" s="88"/>
      <c r="O46" s="88"/>
      <c r="P46" s="92">
        <f>O46+N46</f>
        <v>0</v>
      </c>
      <c r="Q46" s="97"/>
      <c r="R46" s="97"/>
      <c r="S46" s="92">
        <f>R46+Q46</f>
        <v>0</v>
      </c>
      <c r="T46" s="97"/>
      <c r="U46" s="97"/>
      <c r="V46" s="92">
        <f>U46+T46</f>
        <v>0</v>
      </c>
      <c r="W46" s="161">
        <f>V46+S46+P46+M46</f>
        <v>144</v>
      </c>
      <c r="AB46" s="188"/>
      <c r="AC46" s="188" t="s">
        <v>47</v>
      </c>
      <c r="AD46" s="189"/>
      <c r="AE46" s="86"/>
    </row>
    <row r="47" spans="1:31" ht="45.6" customHeight="1" x14ac:dyDescent="0.15">
      <c r="A47" s="177" t="s">
        <v>7</v>
      </c>
      <c r="B47" s="160" t="s">
        <v>219</v>
      </c>
      <c r="C47" s="100"/>
      <c r="D47" s="101">
        <f>SUM(D48:D51)</f>
        <v>640</v>
      </c>
      <c r="E47" s="101">
        <f t="shared" ref="E47:W47" si="34">SUM(E48:E51)</f>
        <v>232</v>
      </c>
      <c r="F47" s="101">
        <f t="shared" si="34"/>
        <v>78</v>
      </c>
      <c r="G47" s="101">
        <f t="shared" si="34"/>
        <v>6</v>
      </c>
      <c r="H47" s="101">
        <f t="shared" si="34"/>
        <v>6</v>
      </c>
      <c r="I47" s="101">
        <f t="shared" si="34"/>
        <v>0</v>
      </c>
      <c r="J47" s="101">
        <f t="shared" si="34"/>
        <v>0</v>
      </c>
      <c r="K47" s="101">
        <f t="shared" si="34"/>
        <v>0</v>
      </c>
      <c r="L47" s="101">
        <f t="shared" si="34"/>
        <v>0</v>
      </c>
      <c r="M47" s="101">
        <f t="shared" si="34"/>
        <v>0</v>
      </c>
      <c r="N47" s="101">
        <f t="shared" si="34"/>
        <v>156</v>
      </c>
      <c r="O47" s="101">
        <f t="shared" si="34"/>
        <v>484</v>
      </c>
      <c r="P47" s="101">
        <f t="shared" si="34"/>
        <v>640</v>
      </c>
      <c r="Q47" s="101">
        <f t="shared" si="34"/>
        <v>0</v>
      </c>
      <c r="R47" s="101">
        <f t="shared" si="34"/>
        <v>0</v>
      </c>
      <c r="S47" s="101">
        <f t="shared" si="34"/>
        <v>0</v>
      </c>
      <c r="T47" s="101">
        <f t="shared" si="34"/>
        <v>0</v>
      </c>
      <c r="U47" s="101">
        <f t="shared" si="34"/>
        <v>0</v>
      </c>
      <c r="V47" s="101">
        <f t="shared" si="34"/>
        <v>0</v>
      </c>
      <c r="W47" s="101">
        <f t="shared" si="34"/>
        <v>640</v>
      </c>
    </row>
    <row r="48" spans="1:31" ht="47.45" customHeight="1" x14ac:dyDescent="0.15">
      <c r="A48" s="89" t="s">
        <v>164</v>
      </c>
      <c r="B48" s="111" t="s">
        <v>239</v>
      </c>
      <c r="C48" s="190" t="s">
        <v>85</v>
      </c>
      <c r="D48" s="90">
        <f>E48+G48+H48</f>
        <v>36</v>
      </c>
      <c r="E48" s="115">
        <v>36</v>
      </c>
      <c r="F48" s="115">
        <v>16</v>
      </c>
      <c r="M48" s="95">
        <f t="shared" ref="M48" si="35">L48+K48</f>
        <v>0</v>
      </c>
      <c r="N48" s="88">
        <v>30</v>
      </c>
      <c r="O48" s="104">
        <v>6</v>
      </c>
      <c r="P48" s="92">
        <f t="shared" ref="P48" si="36">O48+N48</f>
        <v>36</v>
      </c>
      <c r="Q48" s="97"/>
      <c r="R48" s="97"/>
      <c r="S48" s="92">
        <f t="shared" ref="S48" si="37">R48+Q48</f>
        <v>0</v>
      </c>
      <c r="T48" s="97"/>
      <c r="U48" s="97"/>
      <c r="V48" s="92">
        <f t="shared" ref="V48" si="38">U48+T48</f>
        <v>0</v>
      </c>
      <c r="W48" s="161">
        <f t="shared" si="2"/>
        <v>36</v>
      </c>
    </row>
    <row r="49" spans="1:23" ht="46.9" customHeight="1" x14ac:dyDescent="0.15">
      <c r="A49" s="89" t="s">
        <v>165</v>
      </c>
      <c r="B49" s="111" t="s">
        <v>240</v>
      </c>
      <c r="C49" s="191"/>
      <c r="D49" s="90">
        <f>E49+G49+H49</f>
        <v>208</v>
      </c>
      <c r="E49" s="115">
        <v>196</v>
      </c>
      <c r="F49" s="115">
        <v>62</v>
      </c>
      <c r="G49" s="98">
        <v>6</v>
      </c>
      <c r="H49" s="98">
        <v>6</v>
      </c>
      <c r="I49" s="98"/>
      <c r="J49" s="98"/>
      <c r="K49" s="98"/>
      <c r="L49" s="98"/>
      <c r="M49" s="95">
        <f>L49+K49</f>
        <v>0</v>
      </c>
      <c r="N49" s="88">
        <v>54</v>
      </c>
      <c r="O49" s="104">
        <v>154</v>
      </c>
      <c r="P49" s="92">
        <f>O49+N49</f>
        <v>208</v>
      </c>
      <c r="Q49" s="97"/>
      <c r="R49" s="97"/>
      <c r="S49" s="92">
        <f>R49+Q49</f>
        <v>0</v>
      </c>
      <c r="T49" s="97"/>
      <c r="U49" s="97"/>
      <c r="V49" s="92">
        <f>U49+T49</f>
        <v>0</v>
      </c>
      <c r="W49" s="161">
        <f>V49+S49+P49+M49</f>
        <v>208</v>
      </c>
    </row>
    <row r="50" spans="1:23" ht="43.15" customHeight="1" x14ac:dyDescent="0.15">
      <c r="A50" s="180" t="s">
        <v>8</v>
      </c>
      <c r="B50" s="111" t="s">
        <v>219</v>
      </c>
      <c r="C50" s="88" t="s">
        <v>188</v>
      </c>
      <c r="D50" s="90">
        <v>180</v>
      </c>
      <c r="I50" s="96"/>
      <c r="M50" s="92">
        <f>L50+K50</f>
        <v>0</v>
      </c>
      <c r="N50" s="90">
        <v>72</v>
      </c>
      <c r="O50" s="92">
        <v>108</v>
      </c>
      <c r="P50" s="92">
        <f>O50+N50</f>
        <v>180</v>
      </c>
      <c r="Q50" s="97"/>
      <c r="R50" s="97"/>
      <c r="S50" s="92">
        <f>R50+Q50</f>
        <v>0</v>
      </c>
      <c r="T50" s="97"/>
      <c r="U50" s="97"/>
      <c r="V50" s="92">
        <f>U50+T50</f>
        <v>0</v>
      </c>
      <c r="W50" s="161">
        <f>V50+S50+P50+M50</f>
        <v>180</v>
      </c>
    </row>
    <row r="51" spans="1:23" ht="46.15" customHeight="1" x14ac:dyDescent="0.15">
      <c r="A51" s="105" t="s">
        <v>43</v>
      </c>
      <c r="B51" s="111" t="s">
        <v>219</v>
      </c>
      <c r="C51" s="88" t="s">
        <v>188</v>
      </c>
      <c r="D51" s="90">
        <v>216</v>
      </c>
      <c r="I51" s="96"/>
      <c r="M51" s="92">
        <f>L51+K51</f>
        <v>0</v>
      </c>
      <c r="O51" s="116">
        <v>216</v>
      </c>
      <c r="P51" s="92">
        <f>O51+N51</f>
        <v>216</v>
      </c>
      <c r="Q51" s="97"/>
      <c r="R51" s="97"/>
      <c r="S51" s="92">
        <f>R51+Q51</f>
        <v>0</v>
      </c>
      <c r="T51" s="97"/>
      <c r="U51" s="97"/>
      <c r="V51" s="92">
        <f>U51+T51</f>
        <v>0</v>
      </c>
      <c r="W51" s="161">
        <f>V51+S51+P51+M51</f>
        <v>216</v>
      </c>
    </row>
    <row r="52" spans="1:23" ht="48" customHeight="1" thickBot="1" x14ac:dyDescent="0.2">
      <c r="A52" s="192" t="s">
        <v>166</v>
      </c>
      <c r="B52" s="160" t="s">
        <v>220</v>
      </c>
      <c r="C52" s="193"/>
      <c r="D52" s="101">
        <f>SUM(D53:D56)</f>
        <v>554</v>
      </c>
      <c r="E52" s="101">
        <f t="shared" ref="E52:V52" si="39">SUM(E53:E56)</f>
        <v>182</v>
      </c>
      <c r="F52" s="101">
        <f t="shared" si="39"/>
        <v>54</v>
      </c>
      <c r="G52" s="101">
        <f t="shared" si="39"/>
        <v>6</v>
      </c>
      <c r="H52" s="101">
        <f t="shared" si="39"/>
        <v>6</v>
      </c>
      <c r="I52" s="101">
        <f t="shared" si="39"/>
        <v>0</v>
      </c>
      <c r="J52" s="101">
        <f t="shared" si="39"/>
        <v>0</v>
      </c>
      <c r="K52" s="101">
        <f t="shared" si="39"/>
        <v>0</v>
      </c>
      <c r="L52" s="101">
        <f t="shared" si="39"/>
        <v>0</v>
      </c>
      <c r="M52" s="101">
        <f t="shared" si="39"/>
        <v>0</v>
      </c>
      <c r="N52" s="101">
        <f t="shared" si="39"/>
        <v>0</v>
      </c>
      <c r="O52" s="101">
        <f t="shared" si="39"/>
        <v>0</v>
      </c>
      <c r="P52" s="101">
        <f t="shared" si="39"/>
        <v>0</v>
      </c>
      <c r="Q52" s="101">
        <f t="shared" si="39"/>
        <v>302</v>
      </c>
      <c r="R52" s="101">
        <f t="shared" si="39"/>
        <v>252</v>
      </c>
      <c r="S52" s="101">
        <f t="shared" si="39"/>
        <v>554</v>
      </c>
      <c r="T52" s="101">
        <f t="shared" si="39"/>
        <v>0</v>
      </c>
      <c r="U52" s="101">
        <f t="shared" si="39"/>
        <v>0</v>
      </c>
      <c r="V52" s="101">
        <f t="shared" si="39"/>
        <v>0</v>
      </c>
      <c r="W52" s="161">
        <f t="shared" si="2"/>
        <v>554</v>
      </c>
    </row>
    <row r="53" spans="1:23" ht="56.45" customHeight="1" thickBot="1" x14ac:dyDescent="0.2">
      <c r="A53" s="103" t="s">
        <v>167</v>
      </c>
      <c r="B53" s="194" t="s">
        <v>241</v>
      </c>
      <c r="C53" s="190" t="s">
        <v>179</v>
      </c>
      <c r="D53" s="90">
        <f t="shared" ref="D53:D54" si="40">E53+G53+H53</f>
        <v>36</v>
      </c>
      <c r="E53" s="115">
        <v>36</v>
      </c>
      <c r="F53" s="115">
        <v>10</v>
      </c>
      <c r="G53" s="98"/>
      <c r="H53" s="98"/>
      <c r="I53" s="98"/>
      <c r="J53" s="98"/>
      <c r="K53" s="98"/>
      <c r="L53" s="98"/>
      <c r="M53" s="92">
        <f t="shared" ref="M53" si="41">L53+K53</f>
        <v>0</v>
      </c>
      <c r="N53" s="88"/>
      <c r="O53" s="88"/>
      <c r="P53" s="92">
        <f t="shared" ref="P53" si="42">O53+N53</f>
        <v>0</v>
      </c>
      <c r="Q53" s="104">
        <v>36</v>
      </c>
      <c r="R53" s="97"/>
      <c r="S53" s="92">
        <f t="shared" ref="S53" si="43">R53+Q53</f>
        <v>36</v>
      </c>
      <c r="T53" s="97"/>
      <c r="U53" s="97"/>
      <c r="V53" s="92">
        <f t="shared" ref="V53" si="44">U53+T53</f>
        <v>0</v>
      </c>
      <c r="W53" s="161">
        <f t="shared" si="2"/>
        <v>36</v>
      </c>
    </row>
    <row r="54" spans="1:23" ht="42" customHeight="1" thickBot="1" x14ac:dyDescent="0.2">
      <c r="A54" s="89" t="s">
        <v>222</v>
      </c>
      <c r="B54" s="195" t="s">
        <v>242</v>
      </c>
      <c r="C54" s="191"/>
      <c r="D54" s="90">
        <f t="shared" si="40"/>
        <v>158</v>
      </c>
      <c r="E54" s="115">
        <v>146</v>
      </c>
      <c r="F54" s="115">
        <v>44</v>
      </c>
      <c r="G54" s="98">
        <v>6</v>
      </c>
      <c r="H54" s="98">
        <v>6</v>
      </c>
      <c r="I54" s="98"/>
      <c r="J54" s="98"/>
      <c r="K54" s="98"/>
      <c r="L54" s="98"/>
      <c r="M54" s="92">
        <f>L54+K54</f>
        <v>0</v>
      </c>
      <c r="N54" s="88"/>
      <c r="O54" s="88"/>
      <c r="P54" s="92">
        <f>O54+N54</f>
        <v>0</v>
      </c>
      <c r="Q54" s="104">
        <v>158</v>
      </c>
      <c r="R54" s="97"/>
      <c r="S54" s="92">
        <f>R54+Q54</f>
        <v>158</v>
      </c>
      <c r="T54" s="97"/>
      <c r="U54" s="97"/>
      <c r="V54" s="92">
        <f>U54+T54</f>
        <v>0</v>
      </c>
      <c r="W54" s="161">
        <f>V54+S54+P54+M54</f>
        <v>158</v>
      </c>
    </row>
    <row r="55" spans="1:23" ht="52.9" customHeight="1" x14ac:dyDescent="0.15">
      <c r="A55" s="180" t="s">
        <v>173</v>
      </c>
      <c r="B55" s="111" t="s">
        <v>220</v>
      </c>
      <c r="C55" s="88" t="s">
        <v>211</v>
      </c>
      <c r="D55" s="115">
        <v>144</v>
      </c>
      <c r="I55" s="96"/>
      <c r="M55" s="92">
        <f>L55+K55</f>
        <v>0</v>
      </c>
      <c r="O55" s="88"/>
      <c r="P55" s="92">
        <f>O55+N55</f>
        <v>0</v>
      </c>
      <c r="Q55" s="97">
        <v>108</v>
      </c>
      <c r="R55" s="92">
        <v>36</v>
      </c>
      <c r="S55" s="92">
        <f>R55+Q55</f>
        <v>144</v>
      </c>
      <c r="T55" s="97"/>
      <c r="U55" s="97"/>
      <c r="V55" s="92">
        <f>U55+T55</f>
        <v>0</v>
      </c>
      <c r="W55" s="161">
        <f>V55+S55+P55+M55</f>
        <v>144</v>
      </c>
    </row>
    <row r="56" spans="1:23" ht="53.45" customHeight="1" x14ac:dyDescent="0.15">
      <c r="A56" s="105" t="s">
        <v>176</v>
      </c>
      <c r="B56" s="111" t="s">
        <v>220</v>
      </c>
      <c r="C56" s="88" t="s">
        <v>211</v>
      </c>
      <c r="D56" s="115">
        <v>216</v>
      </c>
      <c r="I56" s="96"/>
      <c r="M56" s="92">
        <f>L56+K56</f>
        <v>0</v>
      </c>
      <c r="O56" s="88"/>
      <c r="P56" s="92">
        <f>O56+N56</f>
        <v>0</v>
      </c>
      <c r="Q56" s="97"/>
      <c r="R56" s="92">
        <v>216</v>
      </c>
      <c r="S56" s="92">
        <f>R56+Q56</f>
        <v>216</v>
      </c>
      <c r="T56" s="97"/>
      <c r="U56" s="97"/>
      <c r="V56" s="92">
        <f>U56+T56</f>
        <v>0</v>
      </c>
      <c r="W56" s="161">
        <f>V56+S56+P56+M56</f>
        <v>216</v>
      </c>
    </row>
    <row r="57" spans="1:23" ht="68.45" customHeight="1" thickBot="1" x14ac:dyDescent="0.2">
      <c r="A57" s="192" t="s">
        <v>168</v>
      </c>
      <c r="B57" s="160" t="s">
        <v>223</v>
      </c>
      <c r="C57" s="193"/>
      <c r="D57" s="101">
        <f>SUM(D58:D61)</f>
        <v>408</v>
      </c>
      <c r="E57" s="101">
        <f t="shared" ref="E57:W57" si="45">SUM(E58:E61)</f>
        <v>144</v>
      </c>
      <c r="F57" s="101">
        <f t="shared" si="45"/>
        <v>36</v>
      </c>
      <c r="G57" s="101">
        <f t="shared" si="45"/>
        <v>6</v>
      </c>
      <c r="H57" s="101">
        <f t="shared" si="45"/>
        <v>6</v>
      </c>
      <c r="I57" s="101">
        <f t="shared" si="45"/>
        <v>0</v>
      </c>
      <c r="J57" s="101">
        <f t="shared" si="45"/>
        <v>0</v>
      </c>
      <c r="K57" s="101">
        <f t="shared" si="45"/>
        <v>0</v>
      </c>
      <c r="L57" s="101">
        <f t="shared" si="45"/>
        <v>0</v>
      </c>
      <c r="M57" s="101">
        <f t="shared" si="45"/>
        <v>0</v>
      </c>
      <c r="N57" s="101">
        <f t="shared" si="45"/>
        <v>0</v>
      </c>
      <c r="O57" s="101">
        <f t="shared" si="45"/>
        <v>0</v>
      </c>
      <c r="P57" s="101">
        <f t="shared" si="45"/>
        <v>0</v>
      </c>
      <c r="Q57" s="101">
        <f t="shared" si="45"/>
        <v>0</v>
      </c>
      <c r="R57" s="101">
        <f t="shared" si="45"/>
        <v>264</v>
      </c>
      <c r="S57" s="101">
        <f t="shared" si="45"/>
        <v>264</v>
      </c>
      <c r="T57" s="101">
        <f t="shared" si="45"/>
        <v>144</v>
      </c>
      <c r="U57" s="101">
        <f t="shared" si="45"/>
        <v>0</v>
      </c>
      <c r="V57" s="101">
        <f t="shared" si="45"/>
        <v>144</v>
      </c>
      <c r="W57" s="101">
        <f t="shared" si="45"/>
        <v>408</v>
      </c>
    </row>
    <row r="58" spans="1:23" ht="45.6" customHeight="1" thickBot="1" x14ac:dyDescent="0.2">
      <c r="A58" s="89" t="s">
        <v>169</v>
      </c>
      <c r="B58" s="194" t="s">
        <v>243</v>
      </c>
      <c r="C58" s="190" t="s">
        <v>181</v>
      </c>
      <c r="D58" s="90">
        <f t="shared" ref="D58:D59" si="46">E58+G58+H58</f>
        <v>36</v>
      </c>
      <c r="E58" s="115">
        <v>36</v>
      </c>
      <c r="F58" s="115">
        <v>8</v>
      </c>
      <c r="G58" s="98"/>
      <c r="H58" s="98"/>
      <c r="I58" s="98"/>
      <c r="J58" s="98"/>
      <c r="K58" s="98"/>
      <c r="L58" s="98"/>
      <c r="M58" s="92">
        <f t="shared" ref="M58" si="47">L58+K58</f>
        <v>0</v>
      </c>
      <c r="N58" s="88"/>
      <c r="O58" s="88"/>
      <c r="P58" s="92">
        <f t="shared" ref="P58" si="48">O58+N58</f>
        <v>0</v>
      </c>
      <c r="Q58" s="97"/>
      <c r="R58" s="104">
        <v>36</v>
      </c>
      <c r="S58" s="92">
        <f t="shared" ref="S58" si="49">R58+Q58</f>
        <v>36</v>
      </c>
      <c r="T58" s="97"/>
      <c r="U58" s="97"/>
      <c r="V58" s="92">
        <f t="shared" ref="V58" si="50">U58+T58</f>
        <v>0</v>
      </c>
      <c r="W58" s="161">
        <f t="shared" si="2"/>
        <v>36</v>
      </c>
    </row>
    <row r="59" spans="1:23" ht="45.6" customHeight="1" thickBot="1" x14ac:dyDescent="0.2">
      <c r="A59" s="89" t="s">
        <v>221</v>
      </c>
      <c r="B59" s="195" t="s">
        <v>244</v>
      </c>
      <c r="C59" s="191"/>
      <c r="D59" s="90">
        <f t="shared" si="46"/>
        <v>120</v>
      </c>
      <c r="E59" s="115">
        <v>108</v>
      </c>
      <c r="F59" s="115">
        <v>28</v>
      </c>
      <c r="G59" s="98">
        <v>6</v>
      </c>
      <c r="H59" s="98">
        <v>6</v>
      </c>
      <c r="I59" s="98"/>
      <c r="J59" s="98"/>
      <c r="K59" s="98"/>
      <c r="L59" s="98"/>
      <c r="M59" s="92">
        <f>L59+K59</f>
        <v>0</v>
      </c>
      <c r="N59" s="88"/>
      <c r="O59" s="88"/>
      <c r="P59" s="92">
        <f>O59+N59</f>
        <v>0</v>
      </c>
      <c r="Q59" s="97"/>
      <c r="R59" s="104">
        <v>120</v>
      </c>
      <c r="S59" s="92">
        <f>R59+Q59</f>
        <v>120</v>
      </c>
      <c r="T59" s="97"/>
      <c r="U59" s="97"/>
      <c r="V59" s="92">
        <f>U59+T59</f>
        <v>0</v>
      </c>
      <c r="W59" s="161">
        <f>V59+S59+P59+M59</f>
        <v>120</v>
      </c>
    </row>
    <row r="60" spans="1:23" ht="45.6" customHeight="1" x14ac:dyDescent="0.15">
      <c r="A60" s="180" t="s">
        <v>174</v>
      </c>
      <c r="B60" s="111" t="s">
        <v>223</v>
      </c>
      <c r="C60" s="88" t="s">
        <v>211</v>
      </c>
      <c r="D60" s="90">
        <v>108</v>
      </c>
      <c r="I60" s="96"/>
      <c r="M60" s="92">
        <f>L60+K60</f>
        <v>0</v>
      </c>
      <c r="O60" s="88"/>
      <c r="P60" s="92">
        <f>O60+N60</f>
        <v>0</v>
      </c>
      <c r="Q60" s="97"/>
      <c r="R60" s="92">
        <v>108</v>
      </c>
      <c r="S60" s="92">
        <f>R60+Q60</f>
        <v>108</v>
      </c>
      <c r="T60" s="97"/>
      <c r="U60" s="97"/>
      <c r="V60" s="92">
        <f>U60+T60</f>
        <v>0</v>
      </c>
      <c r="W60" s="161">
        <f>V60+S60+P60+M60</f>
        <v>108</v>
      </c>
    </row>
    <row r="61" spans="1:23" ht="46.9" customHeight="1" x14ac:dyDescent="0.15">
      <c r="A61" s="105" t="s">
        <v>177</v>
      </c>
      <c r="B61" s="111" t="s">
        <v>223</v>
      </c>
      <c r="C61" s="88" t="s">
        <v>189</v>
      </c>
      <c r="D61" s="90">
        <v>144</v>
      </c>
      <c r="I61" s="96"/>
      <c r="M61" s="92">
        <f>L61+K61</f>
        <v>0</v>
      </c>
      <c r="O61" s="88"/>
      <c r="P61" s="92">
        <f>O61+N61</f>
        <v>0</v>
      </c>
      <c r="Q61" s="97"/>
      <c r="R61" s="97"/>
      <c r="S61" s="92">
        <f>R61+Q61</f>
        <v>0</v>
      </c>
      <c r="T61" s="92">
        <v>144</v>
      </c>
      <c r="U61" s="97"/>
      <c r="V61" s="92">
        <f>U61+T61</f>
        <v>144</v>
      </c>
      <c r="W61" s="161">
        <f>V61+S61+P61+M61</f>
        <v>144</v>
      </c>
    </row>
    <row r="62" spans="1:23" ht="58.15" customHeight="1" thickBot="1" x14ac:dyDescent="0.2">
      <c r="A62" s="192" t="s">
        <v>170</v>
      </c>
      <c r="B62" s="160" t="s">
        <v>224</v>
      </c>
      <c r="C62" s="193"/>
      <c r="D62" s="101">
        <f>SUM(D63:D67)</f>
        <v>876</v>
      </c>
      <c r="E62" s="101">
        <f t="shared" ref="E62:W62" si="51">SUM(E63:E67)</f>
        <v>288</v>
      </c>
      <c r="F62" s="101">
        <f t="shared" si="51"/>
        <v>50</v>
      </c>
      <c r="G62" s="101">
        <f t="shared" si="51"/>
        <v>6</v>
      </c>
      <c r="H62" s="101">
        <f t="shared" si="51"/>
        <v>6</v>
      </c>
      <c r="I62" s="101">
        <f t="shared" si="51"/>
        <v>0</v>
      </c>
      <c r="J62" s="101">
        <f t="shared" si="51"/>
        <v>0</v>
      </c>
      <c r="K62" s="101">
        <f t="shared" si="51"/>
        <v>0</v>
      </c>
      <c r="L62" s="101">
        <f t="shared" si="51"/>
        <v>0</v>
      </c>
      <c r="M62" s="101">
        <f t="shared" si="51"/>
        <v>0</v>
      </c>
      <c r="N62" s="101">
        <f t="shared" si="51"/>
        <v>0</v>
      </c>
      <c r="O62" s="101">
        <f t="shared" si="51"/>
        <v>0</v>
      </c>
      <c r="P62" s="101">
        <f t="shared" si="51"/>
        <v>0</v>
      </c>
      <c r="Q62" s="101">
        <f t="shared" si="51"/>
        <v>0</v>
      </c>
      <c r="R62" s="101">
        <f t="shared" si="51"/>
        <v>0</v>
      </c>
      <c r="S62" s="101">
        <f t="shared" si="51"/>
        <v>0</v>
      </c>
      <c r="T62" s="101">
        <f t="shared" si="51"/>
        <v>336</v>
      </c>
      <c r="U62" s="101">
        <f t="shared" si="51"/>
        <v>540</v>
      </c>
      <c r="V62" s="101">
        <f t="shared" si="51"/>
        <v>876</v>
      </c>
      <c r="W62" s="101">
        <f t="shared" si="51"/>
        <v>876</v>
      </c>
    </row>
    <row r="63" spans="1:23" ht="43.9" customHeight="1" thickBot="1" x14ac:dyDescent="0.2">
      <c r="A63" s="89" t="s">
        <v>171</v>
      </c>
      <c r="B63" s="194" t="s">
        <v>245</v>
      </c>
      <c r="C63" s="190" t="s">
        <v>182</v>
      </c>
      <c r="D63" s="90">
        <f t="shared" ref="D63:D65" si="52">E63+G63+H63</f>
        <v>36</v>
      </c>
      <c r="E63" s="115">
        <v>36</v>
      </c>
      <c r="F63" s="115">
        <v>12</v>
      </c>
      <c r="G63" s="98"/>
      <c r="H63" s="98"/>
      <c r="I63" s="98"/>
      <c r="J63" s="98"/>
      <c r="K63" s="98"/>
      <c r="L63" s="98"/>
      <c r="M63" s="92">
        <f t="shared" ref="M63:M65" si="53">L63+K63</f>
        <v>0</v>
      </c>
      <c r="N63" s="88"/>
      <c r="O63" s="88"/>
      <c r="P63" s="92">
        <f t="shared" ref="P63:P65" si="54">O63+N63</f>
        <v>0</v>
      </c>
      <c r="Q63" s="97"/>
      <c r="R63" s="97"/>
      <c r="S63" s="92">
        <f t="shared" ref="S63:S65" si="55">R63+Q63</f>
        <v>0</v>
      </c>
      <c r="T63" s="104">
        <v>36</v>
      </c>
      <c r="U63" s="97"/>
      <c r="V63" s="92">
        <f t="shared" ref="V63:V65" si="56">U63+T63</f>
        <v>36</v>
      </c>
      <c r="W63" s="161">
        <f t="shared" si="2"/>
        <v>36</v>
      </c>
    </row>
    <row r="64" spans="1:23" ht="51" customHeight="1" thickBot="1" x14ac:dyDescent="0.2">
      <c r="A64" s="89" t="s">
        <v>172</v>
      </c>
      <c r="B64" s="195" t="s">
        <v>246</v>
      </c>
      <c r="C64" s="196"/>
      <c r="D64" s="90">
        <f t="shared" si="52"/>
        <v>208</v>
      </c>
      <c r="E64" s="115">
        <v>196</v>
      </c>
      <c r="F64" s="115">
        <v>32</v>
      </c>
      <c r="G64" s="98">
        <v>6</v>
      </c>
      <c r="H64" s="98">
        <v>6</v>
      </c>
      <c r="I64" s="98"/>
      <c r="J64" s="98"/>
      <c r="K64" s="98"/>
      <c r="L64" s="98"/>
      <c r="M64" s="92">
        <f t="shared" si="53"/>
        <v>0</v>
      </c>
      <c r="N64" s="88"/>
      <c r="O64" s="88"/>
      <c r="P64" s="92">
        <f t="shared" si="54"/>
        <v>0</v>
      </c>
      <c r="Q64" s="97"/>
      <c r="R64" s="97"/>
      <c r="S64" s="92">
        <f t="shared" si="55"/>
        <v>0</v>
      </c>
      <c r="T64" s="104">
        <v>208</v>
      </c>
      <c r="U64" s="97"/>
      <c r="V64" s="92">
        <f t="shared" si="56"/>
        <v>208</v>
      </c>
      <c r="W64" s="161">
        <f t="shared" si="2"/>
        <v>208</v>
      </c>
    </row>
    <row r="65" spans="1:25" ht="35.450000000000003" customHeight="1" x14ac:dyDescent="0.15">
      <c r="A65" s="114" t="s">
        <v>230</v>
      </c>
      <c r="B65" s="111" t="s">
        <v>247</v>
      </c>
      <c r="C65" s="191"/>
      <c r="D65" s="90">
        <f t="shared" si="52"/>
        <v>56</v>
      </c>
      <c r="E65" s="115">
        <v>56</v>
      </c>
      <c r="F65" s="115">
        <v>6</v>
      </c>
      <c r="G65" s="98"/>
      <c r="H65" s="98"/>
      <c r="I65" s="98"/>
      <c r="J65" s="98"/>
      <c r="K65" s="98"/>
      <c r="L65" s="98"/>
      <c r="M65" s="92">
        <f t="shared" si="53"/>
        <v>0</v>
      </c>
      <c r="N65" s="88"/>
      <c r="O65" s="88"/>
      <c r="P65" s="92">
        <f t="shared" si="54"/>
        <v>0</v>
      </c>
      <c r="Q65" s="97"/>
      <c r="R65" s="97"/>
      <c r="S65" s="92">
        <f t="shared" si="55"/>
        <v>0</v>
      </c>
      <c r="T65" s="104">
        <v>56</v>
      </c>
      <c r="U65" s="97"/>
      <c r="V65" s="92">
        <f t="shared" si="56"/>
        <v>56</v>
      </c>
      <c r="W65" s="161">
        <f t="shared" si="2"/>
        <v>56</v>
      </c>
    </row>
    <row r="66" spans="1:25" ht="58.15" customHeight="1" x14ac:dyDescent="0.15">
      <c r="A66" s="180" t="s">
        <v>175</v>
      </c>
      <c r="B66" s="111" t="s">
        <v>224</v>
      </c>
      <c r="C66" s="88" t="s">
        <v>190</v>
      </c>
      <c r="D66" s="115">
        <v>180</v>
      </c>
      <c r="I66" s="96"/>
      <c r="M66" s="92">
        <f>L66+K66</f>
        <v>0</v>
      </c>
      <c r="O66" s="88"/>
      <c r="P66" s="92">
        <f>O66+N66</f>
        <v>0</v>
      </c>
      <c r="Q66" s="97"/>
      <c r="R66" s="97"/>
      <c r="S66" s="92">
        <f>R66+Q66</f>
        <v>0</v>
      </c>
      <c r="T66" s="97">
        <v>36</v>
      </c>
      <c r="U66" s="92">
        <v>144</v>
      </c>
      <c r="V66" s="92">
        <f>U66+T66</f>
        <v>180</v>
      </c>
      <c r="W66" s="161">
        <f>V66+S66+P66+M66</f>
        <v>180</v>
      </c>
      <c r="Y66" s="134" t="s">
        <v>65</v>
      </c>
    </row>
    <row r="67" spans="1:25" ht="60" customHeight="1" x14ac:dyDescent="0.15">
      <c r="A67" s="105" t="s">
        <v>178</v>
      </c>
      <c r="B67" s="111" t="s">
        <v>224</v>
      </c>
      <c r="C67" s="90" t="s">
        <v>190</v>
      </c>
      <c r="D67" s="115">
        <v>396</v>
      </c>
      <c r="I67" s="96"/>
      <c r="M67" s="92">
        <f>L67+K67</f>
        <v>0</v>
      </c>
      <c r="O67" s="88"/>
      <c r="P67" s="92">
        <f>O67+N67</f>
        <v>0</v>
      </c>
      <c r="Q67" s="97"/>
      <c r="R67" s="97"/>
      <c r="S67" s="92">
        <f>R67+Q67</f>
        <v>0</v>
      </c>
      <c r="T67" s="97"/>
      <c r="U67" s="92">
        <v>396</v>
      </c>
      <c r="V67" s="92">
        <f>U67+T67</f>
        <v>396</v>
      </c>
      <c r="W67" s="161">
        <f>V67+S67+P67+M67</f>
        <v>396</v>
      </c>
    </row>
    <row r="68" spans="1:25" ht="31.15" customHeight="1" x14ac:dyDescent="0.15">
      <c r="A68" s="197"/>
      <c r="B68" s="111" t="s">
        <v>218</v>
      </c>
      <c r="C68" s="99"/>
      <c r="D68" s="99">
        <v>72</v>
      </c>
      <c r="E68" s="99"/>
      <c r="F68" s="99"/>
      <c r="G68" s="99"/>
      <c r="H68" s="99"/>
      <c r="I68" s="99"/>
      <c r="J68" s="99"/>
      <c r="K68" s="99"/>
      <c r="L68" s="99"/>
      <c r="M68" s="100"/>
      <c r="N68" s="99"/>
      <c r="O68" s="99"/>
      <c r="P68" s="92">
        <f>O68+N68</f>
        <v>0</v>
      </c>
      <c r="Q68" s="97"/>
      <c r="R68" s="97"/>
      <c r="S68" s="92">
        <f>R68+Q68</f>
        <v>0</v>
      </c>
      <c r="T68" s="97"/>
      <c r="U68" s="97">
        <v>72</v>
      </c>
      <c r="V68" s="92">
        <f>U68+T68</f>
        <v>72</v>
      </c>
      <c r="W68" s="161">
        <f>V68+S68+P68+M68</f>
        <v>72</v>
      </c>
    </row>
    <row r="69" spans="1:25" ht="21" customHeight="1" x14ac:dyDescent="0.15">
      <c r="A69" s="198"/>
      <c r="B69" s="160" t="s">
        <v>198</v>
      </c>
      <c r="C69" s="100"/>
      <c r="D69" s="100">
        <f>D68+D28+D7</f>
        <v>5666</v>
      </c>
      <c r="E69" s="100">
        <f>E68+E28+E7</f>
        <v>3632</v>
      </c>
      <c r="F69" s="100">
        <f>F68+F28+F7</f>
        <v>1234</v>
      </c>
      <c r="G69" s="100">
        <f>G68+G28+G7</f>
        <v>60</v>
      </c>
      <c r="H69" s="100">
        <f>H68+H28+H7</f>
        <v>44</v>
      </c>
      <c r="I69" s="100">
        <f>I68+I28+I7</f>
        <v>0</v>
      </c>
      <c r="J69" s="100">
        <f>J68+J28+J7</f>
        <v>0</v>
      </c>
      <c r="K69" s="100">
        <f>K68+K28+K7</f>
        <v>612</v>
      </c>
      <c r="L69" s="100">
        <f>L68+L28+L7</f>
        <v>864</v>
      </c>
      <c r="M69" s="100">
        <f>M68+M28+M7</f>
        <v>1476</v>
      </c>
      <c r="N69" s="100">
        <f>N68+N28+N7</f>
        <v>612</v>
      </c>
      <c r="O69" s="100">
        <f>O68+O28+O7</f>
        <v>864</v>
      </c>
      <c r="P69" s="100">
        <f>P68+P28+P7</f>
        <v>1476</v>
      </c>
      <c r="Q69" s="100">
        <f>Q68+Q28+Q7</f>
        <v>612</v>
      </c>
      <c r="R69" s="100">
        <f>R68+R28+R7</f>
        <v>824</v>
      </c>
      <c r="S69" s="100">
        <f>S68+S28+S7</f>
        <v>1436</v>
      </c>
      <c r="T69" s="100">
        <f>T68+T28+T7</f>
        <v>610</v>
      </c>
      <c r="U69" s="100">
        <f>U68+U28+U7</f>
        <v>668</v>
      </c>
      <c r="V69" s="100">
        <f>V68+V28+V7</f>
        <v>1278</v>
      </c>
      <c r="W69" s="100">
        <f>W68+W28+W7</f>
        <v>5666</v>
      </c>
    </row>
    <row r="70" spans="1:25" ht="22.9" customHeight="1" x14ac:dyDescent="0.15">
      <c r="A70" s="197" t="s">
        <v>202</v>
      </c>
      <c r="B70" s="175" t="s">
        <v>201</v>
      </c>
      <c r="C70" s="99"/>
      <c r="D70" s="99">
        <f>D71+D74</f>
        <v>238</v>
      </c>
      <c r="E70" s="99">
        <f t="shared" ref="E70:W70" si="57">E71+E74</f>
        <v>84</v>
      </c>
      <c r="F70" s="99">
        <f t="shared" si="57"/>
        <v>62</v>
      </c>
      <c r="G70" s="99">
        <f t="shared" si="57"/>
        <v>0</v>
      </c>
      <c r="H70" s="99">
        <f t="shared" si="57"/>
        <v>6</v>
      </c>
      <c r="I70" s="99">
        <f t="shared" si="57"/>
        <v>0</v>
      </c>
      <c r="J70" s="99">
        <f t="shared" si="57"/>
        <v>0</v>
      </c>
      <c r="K70" s="99">
        <f t="shared" si="57"/>
        <v>0</v>
      </c>
      <c r="L70" s="99">
        <f t="shared" si="57"/>
        <v>0</v>
      </c>
      <c r="M70" s="100">
        <f t="shared" si="57"/>
        <v>0</v>
      </c>
      <c r="N70" s="99">
        <f t="shared" si="57"/>
        <v>0</v>
      </c>
      <c r="O70" s="99">
        <f t="shared" si="57"/>
        <v>0</v>
      </c>
      <c r="P70" s="100">
        <f t="shared" si="57"/>
        <v>0</v>
      </c>
      <c r="Q70" s="99">
        <f t="shared" si="57"/>
        <v>0</v>
      </c>
      <c r="R70" s="99">
        <f t="shared" si="57"/>
        <v>40</v>
      </c>
      <c r="S70" s="99">
        <f t="shared" si="57"/>
        <v>40</v>
      </c>
      <c r="T70" s="99">
        <f t="shared" si="57"/>
        <v>2</v>
      </c>
      <c r="U70" s="99">
        <f t="shared" si="57"/>
        <v>196</v>
      </c>
      <c r="V70" s="100">
        <f t="shared" si="57"/>
        <v>198</v>
      </c>
      <c r="W70" s="99">
        <f t="shared" si="57"/>
        <v>238</v>
      </c>
    </row>
    <row r="71" spans="1:25" ht="24.6" customHeight="1" x14ac:dyDescent="0.15">
      <c r="A71" s="199" t="s">
        <v>203</v>
      </c>
      <c r="B71" s="175" t="s">
        <v>204</v>
      </c>
      <c r="C71" s="99"/>
      <c r="D71" s="99">
        <f>D72</f>
        <v>40</v>
      </c>
      <c r="E71" s="99">
        <f t="shared" ref="E71:W71" si="58">E72</f>
        <v>0</v>
      </c>
      <c r="F71" s="99">
        <f t="shared" si="58"/>
        <v>8</v>
      </c>
      <c r="G71" s="99">
        <f t="shared" si="58"/>
        <v>0</v>
      </c>
      <c r="H71" s="99">
        <f t="shared" si="58"/>
        <v>0</v>
      </c>
      <c r="I71" s="99">
        <f t="shared" si="58"/>
        <v>0</v>
      </c>
      <c r="J71" s="99">
        <f t="shared" si="58"/>
        <v>0</v>
      </c>
      <c r="K71" s="99">
        <f t="shared" si="58"/>
        <v>0</v>
      </c>
      <c r="L71" s="99">
        <f t="shared" si="58"/>
        <v>0</v>
      </c>
      <c r="M71" s="100">
        <f t="shared" si="58"/>
        <v>0</v>
      </c>
      <c r="N71" s="99">
        <f t="shared" si="58"/>
        <v>0</v>
      </c>
      <c r="O71" s="99">
        <f t="shared" si="58"/>
        <v>0</v>
      </c>
      <c r="P71" s="100">
        <f t="shared" si="58"/>
        <v>0</v>
      </c>
      <c r="Q71" s="99">
        <f t="shared" si="58"/>
        <v>0</v>
      </c>
      <c r="R71" s="99">
        <f t="shared" si="58"/>
        <v>40</v>
      </c>
      <c r="S71" s="100">
        <f t="shared" si="58"/>
        <v>40</v>
      </c>
      <c r="T71" s="99">
        <f t="shared" si="58"/>
        <v>0</v>
      </c>
      <c r="U71" s="99">
        <f t="shared" si="58"/>
        <v>0</v>
      </c>
      <c r="V71" s="92">
        <f t="shared" ref="V71:V72" si="59">U71+T71</f>
        <v>0</v>
      </c>
      <c r="W71" s="99">
        <f t="shared" si="58"/>
        <v>40</v>
      </c>
    </row>
    <row r="72" spans="1:25" ht="18" customHeight="1" x14ac:dyDescent="0.15">
      <c r="A72" s="200" t="s">
        <v>207</v>
      </c>
      <c r="B72" s="111" t="s">
        <v>206</v>
      </c>
      <c r="C72" s="90" t="s">
        <v>232</v>
      </c>
      <c r="D72" s="90">
        <v>40</v>
      </c>
      <c r="F72" s="90">
        <v>8</v>
      </c>
      <c r="G72" s="99"/>
      <c r="H72" s="99"/>
      <c r="I72" s="99"/>
      <c r="J72" s="99"/>
      <c r="K72" s="99"/>
      <c r="L72" s="99"/>
      <c r="M72" s="100"/>
      <c r="N72" s="99"/>
      <c r="O72" s="99"/>
      <c r="P72" s="100"/>
      <c r="Q72" s="99"/>
      <c r="R72" s="107">
        <v>40</v>
      </c>
      <c r="S72" s="92">
        <f>R72+Q72</f>
        <v>40</v>
      </c>
      <c r="T72" s="99"/>
      <c r="U72" s="99"/>
      <c r="V72" s="92">
        <f t="shared" si="59"/>
        <v>0</v>
      </c>
      <c r="W72" s="161">
        <f>V72+S72+P72+M72</f>
        <v>40</v>
      </c>
    </row>
    <row r="73" spans="1:25" ht="18" customHeight="1" x14ac:dyDescent="0.15">
      <c r="A73" s="199" t="s">
        <v>205</v>
      </c>
      <c r="B73" s="175" t="s">
        <v>11</v>
      </c>
      <c r="C73" s="99"/>
      <c r="D73" s="99">
        <f>D74</f>
        <v>198</v>
      </c>
      <c r="E73" s="99">
        <f t="shared" ref="E73:W73" si="60">E74</f>
        <v>84</v>
      </c>
      <c r="F73" s="99">
        <f t="shared" si="60"/>
        <v>54</v>
      </c>
      <c r="G73" s="99">
        <f t="shared" si="60"/>
        <v>0</v>
      </c>
      <c r="H73" s="99">
        <f t="shared" si="60"/>
        <v>6</v>
      </c>
      <c r="I73" s="99">
        <f t="shared" si="60"/>
        <v>0</v>
      </c>
      <c r="J73" s="99">
        <f t="shared" si="60"/>
        <v>0</v>
      </c>
      <c r="K73" s="99">
        <f t="shared" si="60"/>
        <v>0</v>
      </c>
      <c r="L73" s="99">
        <f t="shared" si="60"/>
        <v>0</v>
      </c>
      <c r="M73" s="99">
        <f t="shared" si="60"/>
        <v>0</v>
      </c>
      <c r="N73" s="99">
        <f t="shared" si="60"/>
        <v>0</v>
      </c>
      <c r="O73" s="99">
        <f t="shared" si="60"/>
        <v>0</v>
      </c>
      <c r="P73" s="99">
        <f t="shared" si="60"/>
        <v>0</v>
      </c>
      <c r="Q73" s="99">
        <f t="shared" si="60"/>
        <v>0</v>
      </c>
      <c r="R73" s="99">
        <f t="shared" si="60"/>
        <v>0</v>
      </c>
      <c r="S73" s="99">
        <f t="shared" si="60"/>
        <v>0</v>
      </c>
      <c r="T73" s="99">
        <f t="shared" si="60"/>
        <v>2</v>
      </c>
      <c r="U73" s="99">
        <f t="shared" si="60"/>
        <v>196</v>
      </c>
      <c r="V73" s="99">
        <f t="shared" si="60"/>
        <v>198</v>
      </c>
      <c r="W73" s="99">
        <f t="shared" si="60"/>
        <v>198</v>
      </c>
    </row>
    <row r="74" spans="1:25" ht="21" customHeight="1" x14ac:dyDescent="0.15">
      <c r="A74" s="201" t="s">
        <v>227</v>
      </c>
      <c r="B74" s="160" t="s">
        <v>225</v>
      </c>
      <c r="C74" s="100"/>
      <c r="D74" s="101">
        <f t="shared" ref="D74:W74" si="61">SUM(D75:D77)</f>
        <v>198</v>
      </c>
      <c r="E74" s="101">
        <f t="shared" si="61"/>
        <v>84</v>
      </c>
      <c r="F74" s="101">
        <f t="shared" si="61"/>
        <v>54</v>
      </c>
      <c r="G74" s="101">
        <f t="shared" si="61"/>
        <v>0</v>
      </c>
      <c r="H74" s="101">
        <f t="shared" si="61"/>
        <v>6</v>
      </c>
      <c r="I74" s="101">
        <f t="shared" si="61"/>
        <v>0</v>
      </c>
      <c r="J74" s="101">
        <f t="shared" si="61"/>
        <v>0</v>
      </c>
      <c r="K74" s="101">
        <f t="shared" si="61"/>
        <v>0</v>
      </c>
      <c r="L74" s="101">
        <f t="shared" si="61"/>
        <v>0</v>
      </c>
      <c r="M74" s="101">
        <f t="shared" si="61"/>
        <v>0</v>
      </c>
      <c r="N74" s="101">
        <f t="shared" si="61"/>
        <v>0</v>
      </c>
      <c r="O74" s="101">
        <f t="shared" si="61"/>
        <v>0</v>
      </c>
      <c r="P74" s="101">
        <f t="shared" si="61"/>
        <v>0</v>
      </c>
      <c r="Q74" s="101">
        <f t="shared" si="61"/>
        <v>0</v>
      </c>
      <c r="R74" s="101">
        <f t="shared" si="61"/>
        <v>0</v>
      </c>
      <c r="S74" s="101">
        <f t="shared" si="61"/>
        <v>0</v>
      </c>
      <c r="T74" s="101">
        <f t="shared" si="61"/>
        <v>2</v>
      </c>
      <c r="U74" s="101">
        <f t="shared" si="61"/>
        <v>196</v>
      </c>
      <c r="V74" s="101">
        <f t="shared" si="61"/>
        <v>198</v>
      </c>
      <c r="W74" s="101">
        <f t="shared" si="61"/>
        <v>198</v>
      </c>
    </row>
    <row r="75" spans="1:25" ht="28.9" customHeight="1" thickBot="1" x14ac:dyDescent="0.2">
      <c r="A75" s="200" t="s">
        <v>226</v>
      </c>
      <c r="B75" s="202" t="s">
        <v>225</v>
      </c>
      <c r="C75" s="90" t="s">
        <v>234</v>
      </c>
      <c r="D75" s="90">
        <f>E75+H75</f>
        <v>90</v>
      </c>
      <c r="E75" s="90">
        <v>84</v>
      </c>
      <c r="F75" s="90">
        <v>54</v>
      </c>
      <c r="G75" s="99"/>
      <c r="H75" s="90">
        <v>6</v>
      </c>
      <c r="I75" s="99"/>
      <c r="J75" s="99"/>
      <c r="K75" s="99"/>
      <c r="L75" s="99"/>
      <c r="M75" s="100"/>
      <c r="N75" s="99"/>
      <c r="O75" s="99"/>
      <c r="P75" s="100"/>
      <c r="Q75" s="99"/>
      <c r="R75" s="99"/>
      <c r="S75" s="92">
        <f t="shared" ref="S75:S77" si="62">R75+Q75</f>
        <v>0</v>
      </c>
      <c r="T75" s="90">
        <v>2</v>
      </c>
      <c r="U75" s="107">
        <v>88</v>
      </c>
      <c r="V75" s="92">
        <f t="shared" ref="V75:V77" si="63">U75+T75</f>
        <v>90</v>
      </c>
      <c r="W75" s="161">
        <f t="shared" ref="W75:W77" si="64">V75+S75+P75+M75</f>
        <v>90</v>
      </c>
    </row>
    <row r="76" spans="1:25" ht="15" customHeight="1" thickBot="1" x14ac:dyDescent="0.2">
      <c r="A76" s="200" t="s">
        <v>228</v>
      </c>
      <c r="B76" s="202" t="s">
        <v>225</v>
      </c>
      <c r="C76" s="90" t="s">
        <v>190</v>
      </c>
      <c r="D76" s="90">
        <v>36</v>
      </c>
      <c r="E76" s="99"/>
      <c r="F76" s="99"/>
      <c r="G76" s="99"/>
      <c r="H76" s="99"/>
      <c r="I76" s="99"/>
      <c r="J76" s="99"/>
      <c r="K76" s="99"/>
      <c r="L76" s="99"/>
      <c r="M76" s="100"/>
      <c r="N76" s="99"/>
      <c r="O76" s="99"/>
      <c r="P76" s="100"/>
      <c r="Q76" s="99"/>
      <c r="R76" s="99"/>
      <c r="S76" s="92">
        <f t="shared" si="62"/>
        <v>0</v>
      </c>
      <c r="T76" s="99"/>
      <c r="U76" s="101">
        <v>36</v>
      </c>
      <c r="V76" s="92">
        <f t="shared" si="63"/>
        <v>36</v>
      </c>
      <c r="W76" s="161">
        <f t="shared" si="64"/>
        <v>36</v>
      </c>
    </row>
    <row r="77" spans="1:25" ht="15" customHeight="1" thickBot="1" x14ac:dyDescent="0.2">
      <c r="A77" s="200" t="s">
        <v>229</v>
      </c>
      <c r="B77" s="202" t="s">
        <v>225</v>
      </c>
      <c r="C77" s="90" t="s">
        <v>190</v>
      </c>
      <c r="D77" s="90">
        <v>72</v>
      </c>
      <c r="E77" s="99"/>
      <c r="F77" s="99"/>
      <c r="G77" s="99"/>
      <c r="H77" s="99"/>
      <c r="I77" s="99"/>
      <c r="J77" s="99"/>
      <c r="K77" s="99"/>
      <c r="L77" s="99"/>
      <c r="M77" s="100"/>
      <c r="N77" s="99"/>
      <c r="O77" s="99"/>
      <c r="P77" s="100"/>
      <c r="Q77" s="99"/>
      <c r="R77" s="99"/>
      <c r="S77" s="92">
        <f t="shared" si="62"/>
        <v>0</v>
      </c>
      <c r="T77" s="99"/>
      <c r="U77" s="101">
        <v>72</v>
      </c>
      <c r="V77" s="92">
        <f t="shared" si="63"/>
        <v>72</v>
      </c>
      <c r="W77" s="161">
        <f t="shared" si="64"/>
        <v>72</v>
      </c>
    </row>
    <row r="78" spans="1:25" ht="15" customHeight="1" x14ac:dyDescent="0.15">
      <c r="A78" s="198"/>
      <c r="B78" s="203" t="s">
        <v>208</v>
      </c>
      <c r="C78" s="100"/>
      <c r="D78" s="100">
        <f t="shared" ref="D78:W78" si="65">D70+D69</f>
        <v>5904</v>
      </c>
      <c r="E78" s="100">
        <f t="shared" si="65"/>
        <v>3716</v>
      </c>
      <c r="F78" s="100">
        <f t="shared" si="65"/>
        <v>1296</v>
      </c>
      <c r="G78" s="100">
        <f t="shared" si="65"/>
        <v>60</v>
      </c>
      <c r="H78" s="100">
        <f t="shared" si="65"/>
        <v>50</v>
      </c>
      <c r="I78" s="100">
        <f t="shared" si="65"/>
        <v>0</v>
      </c>
      <c r="J78" s="100">
        <f t="shared" si="65"/>
        <v>0</v>
      </c>
      <c r="K78" s="100">
        <f t="shared" si="65"/>
        <v>612</v>
      </c>
      <c r="L78" s="100">
        <f t="shared" si="65"/>
        <v>864</v>
      </c>
      <c r="M78" s="100">
        <f t="shared" si="65"/>
        <v>1476</v>
      </c>
      <c r="N78" s="100">
        <f t="shared" si="65"/>
        <v>612</v>
      </c>
      <c r="O78" s="100">
        <f t="shared" si="65"/>
        <v>864</v>
      </c>
      <c r="P78" s="100">
        <f t="shared" si="65"/>
        <v>1476</v>
      </c>
      <c r="Q78" s="100">
        <f t="shared" si="65"/>
        <v>612</v>
      </c>
      <c r="R78" s="100">
        <f t="shared" si="65"/>
        <v>864</v>
      </c>
      <c r="S78" s="100">
        <f t="shared" si="65"/>
        <v>1476</v>
      </c>
      <c r="T78" s="100">
        <f t="shared" si="65"/>
        <v>612</v>
      </c>
      <c r="U78" s="100">
        <f t="shared" si="65"/>
        <v>864</v>
      </c>
      <c r="V78" s="100">
        <f t="shared" si="65"/>
        <v>1476</v>
      </c>
      <c r="W78" s="100">
        <f t="shared" si="65"/>
        <v>5904</v>
      </c>
    </row>
    <row r="79" spans="1:25" ht="15" customHeight="1" x14ac:dyDescent="0.15">
      <c r="A79" s="197"/>
      <c r="B79" s="111" t="s">
        <v>210</v>
      </c>
      <c r="C79" s="204"/>
      <c r="D79" s="99">
        <f>SUM(D80:D82)</f>
        <v>3888</v>
      </c>
      <c r="E79" s="99"/>
      <c r="F79" s="99"/>
      <c r="G79" s="99"/>
      <c r="H79" s="99"/>
      <c r="I79" s="99"/>
      <c r="J79" s="99"/>
      <c r="K79" s="99"/>
      <c r="L79" s="99"/>
      <c r="M79" s="100"/>
      <c r="N79" s="99"/>
      <c r="O79" s="99"/>
      <c r="P79" s="100"/>
      <c r="Q79" s="99"/>
      <c r="R79" s="99"/>
      <c r="S79" s="100"/>
      <c r="T79" s="99"/>
      <c r="U79" s="99"/>
      <c r="V79" s="100"/>
      <c r="W79" s="161"/>
    </row>
    <row r="80" spans="1:25" ht="15" customHeight="1" x14ac:dyDescent="0.15">
      <c r="A80" s="197"/>
      <c r="B80" s="111" t="s">
        <v>66</v>
      </c>
      <c r="C80" s="204"/>
      <c r="D80" s="90">
        <f>D7</f>
        <v>2192</v>
      </c>
      <c r="E80" s="99"/>
      <c r="F80" s="99"/>
      <c r="G80" s="99"/>
      <c r="H80" s="99"/>
      <c r="I80" s="99"/>
      <c r="J80" s="99"/>
      <c r="K80" s="99"/>
      <c r="L80" s="99"/>
      <c r="M80" s="100"/>
      <c r="N80" s="99"/>
      <c r="O80" s="99"/>
      <c r="P80" s="100"/>
      <c r="Q80" s="99"/>
      <c r="R80" s="99"/>
      <c r="S80" s="100"/>
      <c r="T80" s="99"/>
      <c r="U80" s="99"/>
      <c r="V80" s="100"/>
      <c r="W80" s="161"/>
    </row>
    <row r="81" spans="1:24" ht="18" customHeight="1" x14ac:dyDescent="0.15">
      <c r="A81" s="105"/>
      <c r="B81" s="205" t="s">
        <v>14</v>
      </c>
      <c r="C81" s="204"/>
      <c r="D81" s="90">
        <f>D29+D72</f>
        <v>592</v>
      </c>
      <c r="W81" s="161"/>
    </row>
    <row r="82" spans="1:24" ht="16.149999999999999" customHeight="1" x14ac:dyDescent="0.15">
      <c r="A82" s="105"/>
      <c r="B82" s="205" t="s">
        <v>15</v>
      </c>
      <c r="C82" s="204"/>
      <c r="D82" s="90">
        <f>D75+D65+D64+D63+D59+D58+D54+D53+D49+D48+D44+D43</f>
        <v>1104</v>
      </c>
      <c r="W82" s="161"/>
    </row>
    <row r="83" spans="1:24" ht="20.45" customHeight="1" x14ac:dyDescent="0.15">
      <c r="A83" s="178"/>
      <c r="B83" s="160" t="s">
        <v>209</v>
      </c>
      <c r="C83" s="206"/>
      <c r="D83" s="99">
        <f>D84+D85</f>
        <v>1944</v>
      </c>
      <c r="W83" s="161"/>
    </row>
    <row r="84" spans="1:24" ht="19.149999999999999" customHeight="1" x14ac:dyDescent="0.15">
      <c r="A84" s="200" t="s">
        <v>39</v>
      </c>
      <c r="B84" s="111" t="s">
        <v>5</v>
      </c>
      <c r="C84" s="206"/>
      <c r="D84" s="90">
        <f>D45+D50+D55+D60+D66+D76</f>
        <v>756</v>
      </c>
      <c r="W84" s="161"/>
    </row>
    <row r="85" spans="1:24" s="208" customFormat="1" ht="24.6" customHeight="1" x14ac:dyDescent="0.15">
      <c r="A85" s="200" t="s">
        <v>41</v>
      </c>
      <c r="B85" s="111" t="s">
        <v>6</v>
      </c>
      <c r="C85" s="207"/>
      <c r="D85" s="90">
        <f>D77+D67+D61+D56+D51+D46</f>
        <v>1188</v>
      </c>
      <c r="E85" s="90"/>
      <c r="F85" s="90"/>
      <c r="G85" s="90"/>
      <c r="H85" s="90"/>
      <c r="I85" s="90"/>
      <c r="J85" s="90"/>
      <c r="K85" s="90"/>
      <c r="L85" s="90"/>
      <c r="M85" s="101"/>
      <c r="N85" s="90"/>
      <c r="O85" s="90"/>
      <c r="P85" s="101"/>
      <c r="Q85" s="90"/>
      <c r="R85" s="90"/>
      <c r="S85" s="101"/>
      <c r="T85" s="90"/>
      <c r="U85" s="90"/>
      <c r="V85" s="101"/>
      <c r="W85" s="161"/>
    </row>
    <row r="86" spans="1:24" ht="16.149999999999999" customHeight="1" x14ac:dyDescent="0.15">
      <c r="A86" s="105"/>
      <c r="B86" s="111" t="s">
        <v>46</v>
      </c>
      <c r="C86" s="204"/>
      <c r="D86" s="90">
        <f>G69</f>
        <v>60</v>
      </c>
      <c r="W86" s="161"/>
    </row>
    <row r="87" spans="1:24" ht="19.5" customHeight="1" x14ac:dyDescent="0.15">
      <c r="A87" s="197"/>
      <c r="B87" s="111" t="s">
        <v>45</v>
      </c>
      <c r="C87" s="209"/>
      <c r="D87" s="90">
        <f>H69</f>
        <v>44</v>
      </c>
      <c r="E87" s="99"/>
      <c r="F87" s="99"/>
      <c r="G87" s="99"/>
      <c r="H87" s="99"/>
      <c r="I87" s="99"/>
      <c r="J87" s="99"/>
      <c r="K87" s="99"/>
      <c r="L87" s="99"/>
      <c r="M87" s="100"/>
      <c r="N87" s="99"/>
      <c r="O87" s="99"/>
      <c r="P87" s="100"/>
      <c r="Q87" s="99"/>
      <c r="R87" s="99"/>
      <c r="S87" s="100"/>
      <c r="T87" s="99"/>
      <c r="U87" s="99"/>
      <c r="V87" s="100"/>
      <c r="W87" s="161"/>
    </row>
    <row r="88" spans="1:24" ht="19.5" customHeight="1" x14ac:dyDescent="0.15">
      <c r="A88" s="197"/>
      <c r="B88" s="112" t="s">
        <v>23</v>
      </c>
      <c r="C88" s="210"/>
      <c r="D88" s="91">
        <f>M88+P88+S88+V88</f>
        <v>10</v>
      </c>
      <c r="E88" s="91"/>
      <c r="F88" s="91"/>
      <c r="G88" s="91"/>
      <c r="H88" s="91"/>
      <c r="I88" s="91"/>
      <c r="J88" s="91"/>
      <c r="K88" s="91">
        <v>1</v>
      </c>
      <c r="L88" s="91">
        <v>1</v>
      </c>
      <c r="M88" s="95">
        <f>L88+K88</f>
        <v>2</v>
      </c>
      <c r="N88" s="91"/>
      <c r="O88" s="91">
        <v>1</v>
      </c>
      <c r="P88" s="95">
        <f t="shared" ref="P88:P89" si="66">O88+N88</f>
        <v>1</v>
      </c>
      <c r="Q88" s="91">
        <v>2</v>
      </c>
      <c r="R88" s="91">
        <v>3</v>
      </c>
      <c r="S88" s="95">
        <f t="shared" ref="S88:S89" si="67">R88+Q88</f>
        <v>5</v>
      </c>
      <c r="T88" s="91">
        <v>1</v>
      </c>
      <c r="U88" s="91">
        <v>1</v>
      </c>
      <c r="V88" s="95">
        <f t="shared" ref="V88:V89" si="68">U88+T88</f>
        <v>2</v>
      </c>
      <c r="W88" s="161"/>
    </row>
    <row r="89" spans="1:24" ht="20.25" customHeight="1" x14ac:dyDescent="0.15">
      <c r="A89" s="106"/>
      <c r="B89" s="112" t="s">
        <v>9</v>
      </c>
      <c r="D89" s="91">
        <f>M89+P89+S89+V89</f>
        <v>32</v>
      </c>
      <c r="K89" s="90">
        <v>3</v>
      </c>
      <c r="L89" s="90">
        <v>6</v>
      </c>
      <c r="M89" s="95">
        <f>L89+K89</f>
        <v>9</v>
      </c>
      <c r="N89" s="90">
        <v>3</v>
      </c>
      <c r="O89" s="90">
        <v>4</v>
      </c>
      <c r="P89" s="95">
        <f t="shared" si="66"/>
        <v>7</v>
      </c>
      <c r="Q89" s="91">
        <v>4</v>
      </c>
      <c r="R89" s="91">
        <v>6</v>
      </c>
      <c r="S89" s="95">
        <f t="shared" si="67"/>
        <v>10</v>
      </c>
      <c r="T89" s="91">
        <v>3</v>
      </c>
      <c r="U89" s="91">
        <v>3</v>
      </c>
      <c r="V89" s="95">
        <f t="shared" si="68"/>
        <v>6</v>
      </c>
      <c r="W89" s="161"/>
    </row>
    <row r="90" spans="1:24" x14ac:dyDescent="0.15">
      <c r="M90" s="90"/>
      <c r="P90" s="90"/>
      <c r="S90" s="90"/>
      <c r="V90" s="90"/>
    </row>
    <row r="91" spans="1:24" x14ac:dyDescent="0.15">
      <c r="M91" s="90"/>
      <c r="P91" s="90"/>
      <c r="S91" s="90"/>
      <c r="V91" s="90"/>
    </row>
    <row r="92" spans="1:24" x14ac:dyDescent="0.15">
      <c r="M92" s="90"/>
      <c r="P92" s="90"/>
      <c r="S92" s="90"/>
      <c r="V92" s="90"/>
    </row>
    <row r="93" spans="1:24" x14ac:dyDescent="0.15">
      <c r="H93" s="90" t="s">
        <v>65</v>
      </c>
      <c r="M93" s="90"/>
      <c r="P93" s="90"/>
      <c r="S93" s="90"/>
      <c r="V93" s="90"/>
    </row>
    <row r="94" spans="1:24" x14ac:dyDescent="0.15">
      <c r="M94" s="90"/>
      <c r="P94" s="90"/>
      <c r="S94" s="90"/>
      <c r="V94" s="90"/>
    </row>
    <row r="95" spans="1:24" ht="26.45" customHeight="1" x14ac:dyDescent="0.15">
      <c r="A95" s="200"/>
      <c r="B95" s="111"/>
      <c r="C95" s="99"/>
      <c r="G95" s="99"/>
      <c r="H95" s="99"/>
      <c r="I95" s="99"/>
      <c r="J95" s="99"/>
      <c r="K95" s="99"/>
      <c r="L95" s="99"/>
      <c r="M95" s="100"/>
      <c r="N95" s="99"/>
      <c r="O95" s="99"/>
      <c r="P95" s="100"/>
      <c r="Q95" s="99"/>
      <c r="R95" s="99"/>
      <c r="S95" s="92"/>
      <c r="T95" s="99"/>
      <c r="U95" s="107"/>
      <c r="V95" s="92"/>
      <c r="W95" s="161"/>
    </row>
    <row r="96" spans="1:24" x14ac:dyDescent="0.15">
      <c r="B96" s="113"/>
      <c r="C96" s="200"/>
      <c r="D96" s="88"/>
      <c r="E96" s="89"/>
      <c r="F96" s="89"/>
      <c r="G96" s="89"/>
      <c r="J96" s="96"/>
      <c r="K96" s="91"/>
      <c r="L96" s="91"/>
      <c r="M96" s="91"/>
      <c r="N96" s="92"/>
      <c r="O96" s="91"/>
      <c r="P96" s="91"/>
      <c r="Q96" s="92"/>
      <c r="R96" s="97"/>
      <c r="S96" s="97"/>
      <c r="T96" s="92"/>
      <c r="U96" s="92"/>
      <c r="V96" s="97"/>
      <c r="W96" s="92"/>
      <c r="X96" s="161"/>
    </row>
    <row r="97" spans="13:22" x14ac:dyDescent="0.15">
      <c r="M97" s="90"/>
      <c r="P97" s="90"/>
      <c r="S97" s="90"/>
      <c r="V97" s="90"/>
    </row>
    <row r="98" spans="13:22" x14ac:dyDescent="0.15">
      <c r="M98" s="90"/>
      <c r="P98" s="90"/>
      <c r="S98" s="90"/>
      <c r="V98" s="90"/>
    </row>
    <row r="99" spans="13:22" x14ac:dyDescent="0.15">
      <c r="M99" s="90"/>
      <c r="P99" s="90"/>
      <c r="S99" s="90"/>
      <c r="V99" s="90"/>
    </row>
    <row r="100" spans="13:22" x14ac:dyDescent="0.15">
      <c r="M100" s="90"/>
      <c r="P100" s="90"/>
      <c r="S100" s="90"/>
      <c r="V100" s="90"/>
    </row>
    <row r="101" spans="13:22" x14ac:dyDescent="0.15">
      <c r="M101" s="90"/>
      <c r="P101" s="90"/>
      <c r="S101" s="90"/>
      <c r="V101" s="90"/>
    </row>
    <row r="102" spans="13:22" x14ac:dyDescent="0.15">
      <c r="M102" s="90"/>
      <c r="P102" s="90"/>
      <c r="S102" s="90"/>
      <c r="V102" s="90"/>
    </row>
    <row r="103" spans="13:22" x14ac:dyDescent="0.15">
      <c r="M103" s="90"/>
      <c r="P103" s="90"/>
      <c r="S103" s="90"/>
      <c r="V103" s="90"/>
    </row>
    <row r="104" spans="13:22" x14ac:dyDescent="0.15">
      <c r="M104" s="90"/>
      <c r="P104" s="90"/>
      <c r="S104" s="90"/>
      <c r="V104" s="90"/>
    </row>
    <row r="105" spans="13:22" x14ac:dyDescent="0.15">
      <c r="M105" s="90"/>
      <c r="P105" s="90"/>
      <c r="S105" s="90"/>
      <c r="V105" s="90"/>
    </row>
    <row r="106" spans="13:22" x14ac:dyDescent="0.15">
      <c r="M106" s="90"/>
      <c r="P106" s="90"/>
      <c r="S106" s="90"/>
      <c r="V106" s="90"/>
    </row>
    <row r="107" spans="13:22" x14ac:dyDescent="0.15">
      <c r="M107" s="90"/>
      <c r="P107" s="90"/>
      <c r="S107" s="90"/>
      <c r="V107" s="90"/>
    </row>
    <row r="108" spans="13:22" x14ac:dyDescent="0.15">
      <c r="M108" s="90"/>
      <c r="P108" s="90"/>
      <c r="S108" s="90"/>
      <c r="V108" s="90"/>
    </row>
    <row r="109" spans="13:22" x14ac:dyDescent="0.15">
      <c r="M109" s="90"/>
      <c r="P109" s="90"/>
      <c r="S109" s="90"/>
      <c r="V109" s="90"/>
    </row>
    <row r="110" spans="13:22" x14ac:dyDescent="0.15">
      <c r="M110" s="90"/>
      <c r="P110" s="90"/>
      <c r="S110" s="90"/>
      <c r="V110" s="90"/>
    </row>
    <row r="111" spans="13:22" x14ac:dyDescent="0.15">
      <c r="M111" s="90"/>
      <c r="P111" s="90"/>
      <c r="S111" s="90"/>
      <c r="V111" s="90"/>
    </row>
    <row r="112" spans="13:22" x14ac:dyDescent="0.15">
      <c r="M112" s="90"/>
      <c r="P112" s="90"/>
      <c r="S112" s="90"/>
      <c r="V112" s="90"/>
    </row>
    <row r="113" spans="13:22" x14ac:dyDescent="0.15">
      <c r="M113" s="90"/>
      <c r="P113" s="90"/>
      <c r="S113" s="90"/>
      <c r="V113" s="90"/>
    </row>
    <row r="114" spans="13:22" x14ac:dyDescent="0.15">
      <c r="M114" s="90"/>
      <c r="P114" s="90"/>
      <c r="S114" s="90"/>
      <c r="V114" s="90"/>
    </row>
    <row r="115" spans="13:22" x14ac:dyDescent="0.15">
      <c r="M115" s="90"/>
      <c r="P115" s="90"/>
      <c r="S115" s="90"/>
      <c r="V115" s="90"/>
    </row>
    <row r="116" spans="13:22" x14ac:dyDescent="0.15">
      <c r="M116" s="90"/>
      <c r="P116" s="90"/>
      <c r="S116" s="90"/>
      <c r="V116" s="90"/>
    </row>
    <row r="117" spans="13:22" x14ac:dyDescent="0.15">
      <c r="M117" s="90"/>
      <c r="P117" s="90"/>
      <c r="S117" s="90"/>
      <c r="V117" s="90"/>
    </row>
    <row r="118" spans="13:22" x14ac:dyDescent="0.15">
      <c r="M118" s="90"/>
      <c r="P118" s="90"/>
      <c r="S118" s="90"/>
      <c r="V118" s="90"/>
    </row>
    <row r="119" spans="13:22" x14ac:dyDescent="0.15">
      <c r="M119" s="90"/>
      <c r="P119" s="90"/>
      <c r="S119" s="90"/>
      <c r="V119" s="90"/>
    </row>
    <row r="120" spans="13:22" x14ac:dyDescent="0.15">
      <c r="M120" s="90"/>
      <c r="P120" s="90"/>
      <c r="S120" s="90"/>
      <c r="V120" s="90"/>
    </row>
    <row r="121" spans="13:22" x14ac:dyDescent="0.15">
      <c r="M121" s="90"/>
      <c r="P121" s="90"/>
      <c r="S121" s="90"/>
      <c r="V121" s="90"/>
    </row>
    <row r="122" spans="13:22" x14ac:dyDescent="0.15">
      <c r="M122" s="90"/>
      <c r="P122" s="90"/>
      <c r="S122" s="90"/>
      <c r="V122" s="90"/>
    </row>
    <row r="123" spans="13:22" x14ac:dyDescent="0.15">
      <c r="M123" s="90"/>
      <c r="P123" s="90"/>
      <c r="S123" s="90"/>
      <c r="V123" s="90"/>
    </row>
    <row r="124" spans="13:22" x14ac:dyDescent="0.15">
      <c r="M124" s="90"/>
      <c r="P124" s="90"/>
      <c r="S124" s="90"/>
      <c r="V124" s="90"/>
    </row>
    <row r="125" spans="13:22" x14ac:dyDescent="0.15">
      <c r="M125" s="90"/>
      <c r="P125" s="90"/>
      <c r="S125" s="90"/>
      <c r="V125" s="90"/>
    </row>
    <row r="126" spans="13:22" x14ac:dyDescent="0.15">
      <c r="M126" s="90"/>
      <c r="P126" s="90"/>
      <c r="S126" s="90"/>
      <c r="V126" s="90"/>
    </row>
    <row r="127" spans="13:22" x14ac:dyDescent="0.15">
      <c r="M127" s="90"/>
      <c r="P127" s="90"/>
      <c r="S127" s="90"/>
      <c r="V127" s="90"/>
    </row>
    <row r="128" spans="13:22" x14ac:dyDescent="0.15">
      <c r="M128" s="90"/>
      <c r="P128" s="90"/>
      <c r="S128" s="90"/>
      <c r="V128" s="90"/>
    </row>
    <row r="129" spans="13:22" x14ac:dyDescent="0.15">
      <c r="M129" s="90"/>
      <c r="P129" s="90"/>
      <c r="S129" s="90"/>
      <c r="V129" s="90"/>
    </row>
    <row r="130" spans="13:22" x14ac:dyDescent="0.15">
      <c r="M130" s="90"/>
      <c r="P130" s="90"/>
      <c r="S130" s="90"/>
      <c r="V130" s="90"/>
    </row>
    <row r="131" spans="13:22" x14ac:dyDescent="0.15">
      <c r="M131" s="90"/>
      <c r="P131" s="90"/>
      <c r="S131" s="90"/>
      <c r="V131" s="90"/>
    </row>
    <row r="132" spans="13:22" x14ac:dyDescent="0.15">
      <c r="M132" s="90"/>
      <c r="P132" s="90"/>
      <c r="S132" s="90"/>
      <c r="V132" s="90"/>
    </row>
    <row r="133" spans="13:22" x14ac:dyDescent="0.15">
      <c r="M133" s="90"/>
      <c r="P133" s="90"/>
      <c r="S133" s="90"/>
      <c r="V133" s="90"/>
    </row>
    <row r="134" spans="13:22" x14ac:dyDescent="0.15">
      <c r="M134" s="90"/>
      <c r="P134" s="90"/>
      <c r="S134" s="90"/>
      <c r="V134" s="90"/>
    </row>
    <row r="135" spans="13:22" x14ac:dyDescent="0.15">
      <c r="M135" s="90"/>
      <c r="P135" s="90"/>
      <c r="S135" s="90"/>
      <c r="V135" s="90"/>
    </row>
    <row r="136" spans="13:22" x14ac:dyDescent="0.15">
      <c r="M136" s="90"/>
      <c r="P136" s="90"/>
      <c r="S136" s="90"/>
      <c r="V136" s="90"/>
    </row>
    <row r="137" spans="13:22" x14ac:dyDescent="0.15">
      <c r="M137" s="90"/>
      <c r="P137" s="90"/>
      <c r="S137" s="90"/>
      <c r="V137" s="90"/>
    </row>
    <row r="138" spans="13:22" x14ac:dyDescent="0.15">
      <c r="M138" s="90"/>
      <c r="P138" s="90"/>
      <c r="S138" s="90"/>
      <c r="V138" s="90"/>
    </row>
    <row r="139" spans="13:22" x14ac:dyDescent="0.15">
      <c r="M139" s="90"/>
      <c r="P139" s="90"/>
      <c r="S139" s="90"/>
      <c r="V139" s="90"/>
    </row>
    <row r="140" spans="13:22" x14ac:dyDescent="0.15">
      <c r="M140" s="90"/>
      <c r="P140" s="90"/>
      <c r="S140" s="90"/>
      <c r="V140" s="90"/>
    </row>
    <row r="141" spans="13:22" x14ac:dyDescent="0.15">
      <c r="M141" s="90"/>
      <c r="P141" s="90"/>
      <c r="S141" s="90"/>
      <c r="V141" s="90"/>
    </row>
    <row r="142" spans="13:22" x14ac:dyDescent="0.15">
      <c r="M142" s="90"/>
      <c r="P142" s="90"/>
      <c r="S142" s="90"/>
      <c r="V142" s="90"/>
    </row>
    <row r="143" spans="13:22" x14ac:dyDescent="0.15">
      <c r="M143" s="90"/>
      <c r="P143" s="90"/>
      <c r="S143" s="90"/>
      <c r="V143" s="90"/>
    </row>
    <row r="144" spans="13:22" x14ac:dyDescent="0.15">
      <c r="M144" s="90"/>
      <c r="P144" s="90"/>
      <c r="S144" s="90"/>
      <c r="V144" s="90"/>
    </row>
    <row r="145" spans="13:22" x14ac:dyDescent="0.15">
      <c r="M145" s="90"/>
      <c r="P145" s="90"/>
      <c r="S145" s="90"/>
      <c r="V145" s="90"/>
    </row>
    <row r="146" spans="13:22" x14ac:dyDescent="0.15">
      <c r="M146" s="90"/>
      <c r="P146" s="90"/>
      <c r="S146" s="90"/>
      <c r="V146" s="90"/>
    </row>
    <row r="147" spans="13:22" x14ac:dyDescent="0.15">
      <c r="M147" s="90"/>
      <c r="P147" s="90"/>
      <c r="S147" s="90"/>
      <c r="V147" s="90"/>
    </row>
    <row r="148" spans="13:22" x14ac:dyDescent="0.15">
      <c r="M148" s="90"/>
      <c r="P148" s="90"/>
      <c r="S148" s="90"/>
      <c r="V148" s="90"/>
    </row>
    <row r="149" spans="13:22" x14ac:dyDescent="0.15">
      <c r="M149" s="90"/>
      <c r="P149" s="90"/>
      <c r="S149" s="90"/>
      <c r="V149" s="90"/>
    </row>
    <row r="150" spans="13:22" x14ac:dyDescent="0.15">
      <c r="M150" s="90"/>
      <c r="P150" s="90"/>
      <c r="S150" s="90"/>
      <c r="V150" s="90"/>
    </row>
    <row r="151" spans="13:22" x14ac:dyDescent="0.15">
      <c r="M151" s="90"/>
      <c r="P151" s="90"/>
      <c r="S151" s="90"/>
      <c r="V151" s="90"/>
    </row>
    <row r="152" spans="13:22" x14ac:dyDescent="0.15">
      <c r="M152" s="90"/>
      <c r="P152" s="90"/>
      <c r="S152" s="90"/>
      <c r="V152" s="90"/>
    </row>
    <row r="153" spans="13:22" x14ac:dyDescent="0.15">
      <c r="M153" s="90"/>
      <c r="P153" s="90"/>
      <c r="S153" s="90"/>
      <c r="V153" s="90"/>
    </row>
    <row r="154" spans="13:22" x14ac:dyDescent="0.15">
      <c r="M154" s="90"/>
      <c r="P154" s="90"/>
      <c r="S154" s="90"/>
      <c r="V154" s="90"/>
    </row>
    <row r="155" spans="13:22" x14ac:dyDescent="0.15">
      <c r="M155" s="90"/>
      <c r="P155" s="90"/>
      <c r="S155" s="90"/>
      <c r="V155" s="90"/>
    </row>
    <row r="156" spans="13:22" x14ac:dyDescent="0.15">
      <c r="M156" s="90"/>
      <c r="P156" s="90"/>
      <c r="S156" s="90"/>
      <c r="V156" s="90"/>
    </row>
    <row r="157" spans="13:22" x14ac:dyDescent="0.15">
      <c r="M157" s="90"/>
      <c r="P157" s="90"/>
      <c r="S157" s="90"/>
      <c r="V157" s="90"/>
    </row>
    <row r="158" spans="13:22" x14ac:dyDescent="0.15">
      <c r="M158" s="90"/>
      <c r="P158" s="90"/>
      <c r="S158" s="90"/>
      <c r="V158" s="90"/>
    </row>
    <row r="159" spans="13:22" x14ac:dyDescent="0.15">
      <c r="M159" s="90"/>
      <c r="P159" s="90"/>
      <c r="S159" s="90"/>
      <c r="V159" s="90"/>
    </row>
    <row r="160" spans="13:22" x14ac:dyDescent="0.15">
      <c r="M160" s="90"/>
      <c r="P160" s="90"/>
      <c r="S160" s="90"/>
      <c r="V160" s="90"/>
    </row>
    <row r="161" spans="13:22" x14ac:dyDescent="0.15">
      <c r="M161" s="90"/>
      <c r="P161" s="90"/>
      <c r="S161" s="90"/>
      <c r="V161" s="90"/>
    </row>
    <row r="162" spans="13:22" x14ac:dyDescent="0.15">
      <c r="M162" s="90"/>
      <c r="P162" s="90"/>
      <c r="S162" s="90"/>
      <c r="V162" s="90"/>
    </row>
    <row r="163" spans="13:22" x14ac:dyDescent="0.15">
      <c r="M163" s="90"/>
      <c r="P163" s="90"/>
      <c r="S163" s="90"/>
      <c r="V163" s="90"/>
    </row>
    <row r="164" spans="13:22" x14ac:dyDescent="0.15">
      <c r="M164" s="90"/>
      <c r="P164" s="90"/>
      <c r="S164" s="90"/>
      <c r="V164" s="90"/>
    </row>
    <row r="165" spans="13:22" x14ac:dyDescent="0.15">
      <c r="M165" s="90"/>
      <c r="P165" s="90"/>
      <c r="S165" s="90"/>
      <c r="V165" s="90"/>
    </row>
    <row r="166" spans="13:22" x14ac:dyDescent="0.15">
      <c r="M166" s="90"/>
      <c r="P166" s="90"/>
      <c r="S166" s="90"/>
      <c r="V166" s="90"/>
    </row>
    <row r="167" spans="13:22" x14ac:dyDescent="0.15">
      <c r="M167" s="90"/>
      <c r="P167" s="90"/>
      <c r="S167" s="90"/>
      <c r="V167" s="90"/>
    </row>
    <row r="168" spans="13:22" x14ac:dyDescent="0.15">
      <c r="M168" s="90"/>
      <c r="P168" s="90"/>
      <c r="S168" s="90"/>
      <c r="V168" s="90"/>
    </row>
    <row r="169" spans="13:22" x14ac:dyDescent="0.15">
      <c r="M169" s="90"/>
      <c r="P169" s="90"/>
      <c r="S169" s="90"/>
      <c r="V169" s="90"/>
    </row>
    <row r="170" spans="13:22" x14ac:dyDescent="0.15">
      <c r="M170" s="90"/>
      <c r="P170" s="90"/>
      <c r="S170" s="90"/>
      <c r="V170" s="90"/>
    </row>
    <row r="171" spans="13:22" x14ac:dyDescent="0.15">
      <c r="M171" s="90"/>
      <c r="P171" s="90"/>
      <c r="S171" s="90"/>
      <c r="V171" s="90"/>
    </row>
    <row r="172" spans="13:22" x14ac:dyDescent="0.15">
      <c r="M172" s="90"/>
      <c r="P172" s="90"/>
      <c r="S172" s="90"/>
      <c r="V172" s="90"/>
    </row>
    <row r="173" spans="13:22" x14ac:dyDescent="0.15">
      <c r="M173" s="90"/>
      <c r="P173" s="90"/>
      <c r="S173" s="90"/>
      <c r="V173" s="90"/>
    </row>
    <row r="174" spans="13:22" x14ac:dyDescent="0.15">
      <c r="M174" s="90"/>
      <c r="P174" s="90"/>
      <c r="S174" s="90"/>
      <c r="V174" s="90"/>
    </row>
    <row r="175" spans="13:22" x14ac:dyDescent="0.15">
      <c r="M175" s="90"/>
      <c r="P175" s="90"/>
      <c r="S175" s="90"/>
      <c r="V175" s="90"/>
    </row>
    <row r="176" spans="13:22" x14ac:dyDescent="0.15">
      <c r="M176" s="90"/>
      <c r="P176" s="90"/>
      <c r="S176" s="90"/>
      <c r="V176" s="90"/>
    </row>
    <row r="177" spans="13:22" x14ac:dyDescent="0.15">
      <c r="M177" s="90"/>
      <c r="P177" s="90"/>
      <c r="S177" s="90"/>
      <c r="V177" s="90"/>
    </row>
    <row r="178" spans="13:22" x14ac:dyDescent="0.15">
      <c r="M178" s="90"/>
      <c r="P178" s="90"/>
      <c r="S178" s="90"/>
      <c r="V178" s="90"/>
    </row>
    <row r="179" spans="13:22" x14ac:dyDescent="0.15">
      <c r="M179" s="90"/>
      <c r="P179" s="90"/>
      <c r="S179" s="90"/>
      <c r="V179" s="90"/>
    </row>
    <row r="180" spans="13:22" x14ac:dyDescent="0.15">
      <c r="M180" s="90"/>
      <c r="P180" s="90"/>
      <c r="S180" s="90"/>
      <c r="V180" s="90"/>
    </row>
    <row r="181" spans="13:22" x14ac:dyDescent="0.15">
      <c r="M181" s="90"/>
      <c r="P181" s="90"/>
      <c r="S181" s="90"/>
      <c r="V181" s="90"/>
    </row>
    <row r="182" spans="13:22" x14ac:dyDescent="0.15">
      <c r="M182" s="90"/>
      <c r="P182" s="90"/>
      <c r="S182" s="90"/>
      <c r="V182" s="90"/>
    </row>
    <row r="183" spans="13:22" x14ac:dyDescent="0.15">
      <c r="M183" s="90"/>
      <c r="P183" s="90"/>
      <c r="S183" s="90"/>
      <c r="V183" s="90"/>
    </row>
    <row r="184" spans="13:22" x14ac:dyDescent="0.15">
      <c r="M184" s="90"/>
      <c r="P184" s="90"/>
      <c r="S184" s="90"/>
      <c r="V184" s="90"/>
    </row>
    <row r="185" spans="13:22" x14ac:dyDescent="0.15">
      <c r="M185" s="90"/>
      <c r="P185" s="90"/>
      <c r="S185" s="90"/>
      <c r="V185" s="90"/>
    </row>
    <row r="186" spans="13:22" x14ac:dyDescent="0.15">
      <c r="M186" s="90"/>
      <c r="P186" s="90"/>
      <c r="S186" s="90"/>
      <c r="V186" s="90"/>
    </row>
    <row r="187" spans="13:22" x14ac:dyDescent="0.15">
      <c r="M187" s="90"/>
      <c r="P187" s="90"/>
      <c r="S187" s="90"/>
      <c r="V187" s="90"/>
    </row>
    <row r="188" spans="13:22" x14ac:dyDescent="0.15">
      <c r="M188" s="90"/>
      <c r="P188" s="90"/>
      <c r="S188" s="90"/>
      <c r="V188" s="90"/>
    </row>
    <row r="189" spans="13:22" x14ac:dyDescent="0.15">
      <c r="M189" s="90"/>
      <c r="P189" s="90"/>
      <c r="S189" s="90"/>
      <c r="V189" s="90"/>
    </row>
    <row r="190" spans="13:22" x14ac:dyDescent="0.15">
      <c r="M190" s="90"/>
      <c r="P190" s="90"/>
      <c r="S190" s="90"/>
      <c r="V190" s="90"/>
    </row>
    <row r="191" spans="13:22" x14ac:dyDescent="0.15">
      <c r="M191" s="90"/>
      <c r="P191" s="90"/>
      <c r="S191" s="90"/>
      <c r="V191" s="90"/>
    </row>
    <row r="192" spans="13:22" x14ac:dyDescent="0.15">
      <c r="M192" s="90"/>
      <c r="P192" s="90"/>
      <c r="S192" s="90"/>
      <c r="V192" s="90"/>
    </row>
    <row r="193" spans="13:22" x14ac:dyDescent="0.15">
      <c r="M193" s="90"/>
      <c r="P193" s="90"/>
      <c r="S193" s="90"/>
      <c r="V193" s="90"/>
    </row>
    <row r="194" spans="13:22" x14ac:dyDescent="0.15">
      <c r="M194" s="90"/>
      <c r="P194" s="90"/>
      <c r="S194" s="90"/>
      <c r="V194" s="90"/>
    </row>
    <row r="195" spans="13:22" x14ac:dyDescent="0.15">
      <c r="M195" s="90"/>
      <c r="P195" s="90"/>
      <c r="S195" s="90"/>
      <c r="V195" s="90"/>
    </row>
    <row r="196" spans="13:22" x14ac:dyDescent="0.15">
      <c r="M196" s="90"/>
      <c r="P196" s="90"/>
      <c r="S196" s="90"/>
      <c r="V196" s="90"/>
    </row>
    <row r="197" spans="13:22" x14ac:dyDescent="0.15">
      <c r="M197" s="90"/>
      <c r="P197" s="90"/>
      <c r="S197" s="90"/>
      <c r="V197" s="90"/>
    </row>
    <row r="198" spans="13:22" x14ac:dyDescent="0.15">
      <c r="M198" s="90"/>
      <c r="P198" s="90"/>
      <c r="S198" s="90"/>
      <c r="V198" s="90"/>
    </row>
    <row r="199" spans="13:22" x14ac:dyDescent="0.15">
      <c r="M199" s="90"/>
      <c r="P199" s="90"/>
      <c r="S199" s="90"/>
      <c r="V199" s="90"/>
    </row>
    <row r="200" spans="13:22" x14ac:dyDescent="0.15">
      <c r="M200" s="90"/>
      <c r="P200" s="90"/>
      <c r="S200" s="90"/>
      <c r="V200" s="90"/>
    </row>
    <row r="201" spans="13:22" x14ac:dyDescent="0.15">
      <c r="M201" s="90"/>
      <c r="P201" s="90"/>
      <c r="S201" s="90"/>
      <c r="V201" s="90"/>
    </row>
    <row r="202" spans="13:22" x14ac:dyDescent="0.15">
      <c r="M202" s="90"/>
      <c r="P202" s="90"/>
      <c r="S202" s="90"/>
      <c r="V202" s="90"/>
    </row>
    <row r="203" spans="13:22" x14ac:dyDescent="0.15">
      <c r="M203" s="90"/>
      <c r="P203" s="90"/>
      <c r="S203" s="90"/>
      <c r="V203" s="90"/>
    </row>
    <row r="204" spans="13:22" x14ac:dyDescent="0.15">
      <c r="M204" s="90"/>
      <c r="P204" s="90"/>
      <c r="S204" s="90"/>
      <c r="V204" s="90"/>
    </row>
    <row r="205" spans="13:22" x14ac:dyDescent="0.15">
      <c r="M205" s="90"/>
      <c r="P205" s="90"/>
      <c r="S205" s="90"/>
      <c r="V205" s="90"/>
    </row>
    <row r="206" spans="13:22" x14ac:dyDescent="0.15">
      <c r="M206" s="90"/>
      <c r="P206" s="90"/>
      <c r="S206" s="90"/>
      <c r="V206" s="90"/>
    </row>
    <row r="207" spans="13:22" x14ac:dyDescent="0.15">
      <c r="M207" s="90"/>
      <c r="P207" s="90"/>
      <c r="S207" s="90"/>
      <c r="V207" s="90"/>
    </row>
    <row r="208" spans="13:22" x14ac:dyDescent="0.15">
      <c r="M208" s="90"/>
      <c r="P208" s="90"/>
      <c r="S208" s="90"/>
      <c r="V208" s="90"/>
    </row>
    <row r="209" spans="13:22" x14ac:dyDescent="0.15">
      <c r="M209" s="90"/>
      <c r="P209" s="90"/>
      <c r="S209" s="90"/>
      <c r="V209" s="90"/>
    </row>
    <row r="210" spans="13:22" x14ac:dyDescent="0.15">
      <c r="M210" s="90"/>
      <c r="P210" s="90"/>
      <c r="S210" s="90"/>
      <c r="V210" s="90"/>
    </row>
    <row r="211" spans="13:22" x14ac:dyDescent="0.15">
      <c r="M211" s="90"/>
      <c r="P211" s="90"/>
      <c r="S211" s="90"/>
      <c r="V211" s="90"/>
    </row>
    <row r="212" spans="13:22" x14ac:dyDescent="0.15">
      <c r="M212" s="90"/>
      <c r="P212" s="90"/>
      <c r="S212" s="90"/>
      <c r="V212" s="90"/>
    </row>
    <row r="213" spans="13:22" x14ac:dyDescent="0.15">
      <c r="M213" s="90"/>
      <c r="P213" s="90"/>
      <c r="S213" s="90"/>
      <c r="V213" s="90"/>
    </row>
    <row r="214" spans="13:22" x14ac:dyDescent="0.15">
      <c r="M214" s="90"/>
      <c r="P214" s="90"/>
      <c r="S214" s="90"/>
      <c r="V214" s="90"/>
    </row>
    <row r="215" spans="13:22" x14ac:dyDescent="0.15">
      <c r="M215" s="90"/>
      <c r="P215" s="90"/>
      <c r="S215" s="90"/>
      <c r="V215" s="90"/>
    </row>
    <row r="216" spans="13:22" x14ac:dyDescent="0.15">
      <c r="M216" s="90"/>
      <c r="P216" s="90"/>
      <c r="S216" s="90"/>
      <c r="V216" s="90"/>
    </row>
    <row r="217" spans="13:22" x14ac:dyDescent="0.15">
      <c r="M217" s="90"/>
      <c r="P217" s="90"/>
      <c r="S217" s="90"/>
      <c r="V217" s="90"/>
    </row>
    <row r="218" spans="13:22" x14ac:dyDescent="0.15">
      <c r="M218" s="90"/>
      <c r="P218" s="90"/>
      <c r="S218" s="90"/>
      <c r="V218" s="90"/>
    </row>
    <row r="219" spans="13:22" x14ac:dyDescent="0.15">
      <c r="M219" s="90"/>
      <c r="P219" s="90"/>
      <c r="S219" s="90"/>
      <c r="V219" s="90"/>
    </row>
    <row r="220" spans="13:22" x14ac:dyDescent="0.15">
      <c r="M220" s="90"/>
      <c r="P220" s="90"/>
      <c r="S220" s="90"/>
      <c r="V220" s="90"/>
    </row>
    <row r="221" spans="13:22" x14ac:dyDescent="0.15">
      <c r="M221" s="90"/>
      <c r="P221" s="90"/>
      <c r="S221" s="90"/>
      <c r="V221" s="90"/>
    </row>
    <row r="222" spans="13:22" x14ac:dyDescent="0.15">
      <c r="M222" s="90"/>
      <c r="P222" s="90"/>
      <c r="S222" s="90"/>
      <c r="V222" s="90"/>
    </row>
    <row r="223" spans="13:22" x14ac:dyDescent="0.15">
      <c r="M223" s="90"/>
      <c r="P223" s="90"/>
      <c r="S223" s="90"/>
      <c r="V223" s="90"/>
    </row>
    <row r="224" spans="13:22" x14ac:dyDescent="0.15">
      <c r="M224" s="90"/>
      <c r="P224" s="90"/>
      <c r="S224" s="90"/>
      <c r="V224" s="90"/>
    </row>
    <row r="225" spans="13:22" x14ac:dyDescent="0.15">
      <c r="M225" s="90"/>
      <c r="P225" s="90"/>
      <c r="S225" s="90"/>
      <c r="V225" s="90"/>
    </row>
    <row r="226" spans="13:22" x14ac:dyDescent="0.15">
      <c r="M226" s="90"/>
      <c r="P226" s="90"/>
      <c r="S226" s="90"/>
      <c r="V226" s="90"/>
    </row>
    <row r="227" spans="13:22" x14ac:dyDescent="0.15">
      <c r="M227" s="90"/>
      <c r="P227" s="90"/>
      <c r="S227" s="90"/>
      <c r="V227" s="90"/>
    </row>
    <row r="228" spans="13:22" x14ac:dyDescent="0.15">
      <c r="M228" s="90"/>
      <c r="P228" s="90"/>
      <c r="S228" s="90"/>
      <c r="V228" s="90"/>
    </row>
    <row r="229" spans="13:22" x14ac:dyDescent="0.15">
      <c r="M229" s="90"/>
      <c r="P229" s="90"/>
      <c r="S229" s="90"/>
      <c r="V229" s="90"/>
    </row>
    <row r="230" spans="13:22" x14ac:dyDescent="0.15">
      <c r="M230" s="90"/>
      <c r="P230" s="90"/>
      <c r="S230" s="90"/>
      <c r="V230" s="90"/>
    </row>
    <row r="231" spans="13:22" x14ac:dyDescent="0.15">
      <c r="M231" s="90"/>
      <c r="P231" s="90"/>
      <c r="S231" s="90"/>
      <c r="V231" s="90"/>
    </row>
    <row r="232" spans="13:22" x14ac:dyDescent="0.15">
      <c r="M232" s="90"/>
      <c r="P232" s="90"/>
      <c r="S232" s="90"/>
      <c r="V232" s="90"/>
    </row>
    <row r="233" spans="13:22" x14ac:dyDescent="0.15">
      <c r="M233" s="90"/>
      <c r="P233" s="90"/>
      <c r="S233" s="90"/>
      <c r="V233" s="90"/>
    </row>
    <row r="234" spans="13:22" x14ac:dyDescent="0.15">
      <c r="M234" s="90"/>
      <c r="P234" s="90"/>
      <c r="S234" s="90"/>
      <c r="V234" s="90"/>
    </row>
    <row r="235" spans="13:22" x14ac:dyDescent="0.15">
      <c r="M235" s="90"/>
      <c r="P235" s="90"/>
      <c r="S235" s="90"/>
      <c r="V235" s="90"/>
    </row>
    <row r="236" spans="13:22" x14ac:dyDescent="0.15">
      <c r="M236" s="90"/>
      <c r="P236" s="90"/>
      <c r="S236" s="90"/>
      <c r="V236" s="90"/>
    </row>
    <row r="237" spans="13:22" x14ac:dyDescent="0.15">
      <c r="M237" s="90"/>
      <c r="P237" s="90"/>
      <c r="S237" s="90"/>
      <c r="V237" s="90"/>
    </row>
    <row r="238" spans="13:22" x14ac:dyDescent="0.15">
      <c r="M238" s="90"/>
      <c r="P238" s="90"/>
      <c r="S238" s="90"/>
      <c r="V238" s="90"/>
    </row>
    <row r="239" spans="13:22" x14ac:dyDescent="0.15">
      <c r="M239" s="90"/>
      <c r="P239" s="90"/>
      <c r="S239" s="90"/>
      <c r="V239" s="90"/>
    </row>
    <row r="240" spans="13:22" x14ac:dyDescent="0.15">
      <c r="M240" s="90"/>
      <c r="P240" s="90"/>
      <c r="S240" s="90"/>
      <c r="V240" s="90"/>
    </row>
    <row r="241" spans="13:22" x14ac:dyDescent="0.15">
      <c r="M241" s="90"/>
      <c r="P241" s="90"/>
      <c r="S241" s="90"/>
      <c r="V241" s="90"/>
    </row>
    <row r="242" spans="13:22" x14ac:dyDescent="0.15">
      <c r="M242" s="90"/>
      <c r="P242" s="90"/>
      <c r="S242" s="90"/>
      <c r="V242" s="90"/>
    </row>
    <row r="243" spans="13:22" x14ac:dyDescent="0.15">
      <c r="M243" s="90"/>
      <c r="P243" s="90"/>
      <c r="S243" s="90"/>
      <c r="V243" s="90"/>
    </row>
    <row r="244" spans="13:22" x14ac:dyDescent="0.15">
      <c r="M244" s="90"/>
      <c r="P244" s="90"/>
      <c r="S244" s="90"/>
      <c r="V244" s="90"/>
    </row>
    <row r="245" spans="13:22" x14ac:dyDescent="0.15">
      <c r="M245" s="90"/>
      <c r="P245" s="90"/>
      <c r="S245" s="90"/>
      <c r="V245" s="90"/>
    </row>
    <row r="246" spans="13:22" x14ac:dyDescent="0.15">
      <c r="M246" s="90"/>
      <c r="P246" s="90"/>
      <c r="S246" s="90"/>
      <c r="V246" s="90"/>
    </row>
    <row r="247" spans="13:22" x14ac:dyDescent="0.15">
      <c r="M247" s="90"/>
      <c r="P247" s="90"/>
      <c r="S247" s="90"/>
      <c r="V247" s="90"/>
    </row>
    <row r="248" spans="13:22" x14ac:dyDescent="0.15">
      <c r="M248" s="90"/>
      <c r="P248" s="90"/>
      <c r="S248" s="90"/>
      <c r="V248" s="90"/>
    </row>
    <row r="249" spans="13:22" x14ac:dyDescent="0.15">
      <c r="M249" s="90"/>
      <c r="P249" s="90"/>
      <c r="S249" s="90"/>
      <c r="V249" s="90"/>
    </row>
    <row r="250" spans="13:22" x14ac:dyDescent="0.15">
      <c r="M250" s="90"/>
      <c r="P250" s="90"/>
      <c r="S250" s="90"/>
      <c r="V250" s="90"/>
    </row>
    <row r="251" spans="13:22" x14ac:dyDescent="0.15">
      <c r="M251" s="90"/>
      <c r="P251" s="90"/>
      <c r="S251" s="90"/>
      <c r="V251" s="90"/>
    </row>
    <row r="252" spans="13:22" x14ac:dyDescent="0.15">
      <c r="M252" s="90"/>
      <c r="P252" s="90"/>
      <c r="S252" s="90"/>
      <c r="V252" s="90"/>
    </row>
    <row r="253" spans="13:22" x14ac:dyDescent="0.15">
      <c r="M253" s="90"/>
      <c r="P253" s="90"/>
      <c r="S253" s="90"/>
      <c r="V253" s="90"/>
    </row>
    <row r="254" spans="13:22" x14ac:dyDescent="0.15">
      <c r="M254" s="90"/>
      <c r="P254" s="90"/>
      <c r="S254" s="90"/>
      <c r="V254" s="90"/>
    </row>
    <row r="255" spans="13:22" x14ac:dyDescent="0.15">
      <c r="M255" s="90"/>
      <c r="P255" s="90"/>
      <c r="S255" s="90"/>
      <c r="V255" s="90"/>
    </row>
    <row r="256" spans="13:22" x14ac:dyDescent="0.15">
      <c r="M256" s="90"/>
      <c r="P256" s="90"/>
      <c r="S256" s="90"/>
      <c r="V256" s="90"/>
    </row>
    <row r="257" spans="13:22" x14ac:dyDescent="0.15">
      <c r="M257" s="90"/>
      <c r="P257" s="90"/>
      <c r="S257" s="90"/>
      <c r="V257" s="90"/>
    </row>
    <row r="258" spans="13:22" x14ac:dyDescent="0.15">
      <c r="M258" s="90"/>
      <c r="P258" s="90"/>
      <c r="S258" s="90"/>
      <c r="V258" s="90"/>
    </row>
    <row r="259" spans="13:22" x14ac:dyDescent="0.15">
      <c r="M259" s="90"/>
      <c r="P259" s="90"/>
      <c r="S259" s="90"/>
      <c r="V259" s="90"/>
    </row>
    <row r="260" spans="13:22" x14ac:dyDescent="0.15">
      <c r="M260" s="90"/>
      <c r="P260" s="90"/>
      <c r="S260" s="90"/>
      <c r="V260" s="90"/>
    </row>
    <row r="261" spans="13:22" x14ac:dyDescent="0.15">
      <c r="M261" s="90"/>
      <c r="P261" s="90"/>
      <c r="S261" s="90"/>
      <c r="V261" s="90"/>
    </row>
    <row r="262" spans="13:22" x14ac:dyDescent="0.15">
      <c r="M262" s="90"/>
      <c r="P262" s="90"/>
      <c r="S262" s="90"/>
      <c r="V262" s="90"/>
    </row>
    <row r="263" spans="13:22" x14ac:dyDescent="0.15">
      <c r="M263" s="90"/>
      <c r="P263" s="90"/>
      <c r="S263" s="90"/>
      <c r="V263" s="90"/>
    </row>
    <row r="264" spans="13:22" x14ac:dyDescent="0.15">
      <c r="M264" s="90"/>
      <c r="P264" s="90"/>
      <c r="S264" s="90"/>
      <c r="V264" s="90"/>
    </row>
    <row r="265" spans="13:22" x14ac:dyDescent="0.15">
      <c r="M265" s="90"/>
      <c r="P265" s="90"/>
      <c r="S265" s="90"/>
      <c r="V265" s="90"/>
    </row>
    <row r="266" spans="13:22" x14ac:dyDescent="0.15">
      <c r="M266" s="90"/>
      <c r="P266" s="90"/>
      <c r="S266" s="90"/>
      <c r="V266" s="90"/>
    </row>
    <row r="267" spans="13:22" x14ac:dyDescent="0.15">
      <c r="M267" s="90"/>
      <c r="P267" s="90"/>
      <c r="S267" s="90"/>
      <c r="V267" s="90"/>
    </row>
    <row r="268" spans="13:22" x14ac:dyDescent="0.15">
      <c r="M268" s="90"/>
      <c r="P268" s="90"/>
      <c r="S268" s="90"/>
      <c r="V268" s="90"/>
    </row>
    <row r="269" spans="13:22" x14ac:dyDescent="0.15">
      <c r="M269" s="90"/>
      <c r="P269" s="90"/>
      <c r="S269" s="90"/>
      <c r="V269" s="90"/>
    </row>
    <row r="270" spans="13:22" x14ac:dyDescent="0.15">
      <c r="M270" s="90"/>
      <c r="P270" s="90"/>
      <c r="S270" s="90"/>
      <c r="V270" s="90"/>
    </row>
    <row r="271" spans="13:22" x14ac:dyDescent="0.15">
      <c r="M271" s="90"/>
      <c r="P271" s="90"/>
      <c r="S271" s="90"/>
      <c r="V271" s="90"/>
    </row>
    <row r="272" spans="13:22" x14ac:dyDescent="0.15">
      <c r="M272" s="90"/>
      <c r="P272" s="90"/>
      <c r="S272" s="90"/>
      <c r="V272" s="90"/>
    </row>
    <row r="273" spans="13:22" x14ac:dyDescent="0.15">
      <c r="M273" s="90"/>
      <c r="P273" s="90"/>
      <c r="S273" s="90"/>
      <c r="V273" s="90"/>
    </row>
    <row r="274" spans="13:22" x14ac:dyDescent="0.15">
      <c r="M274" s="90"/>
      <c r="P274" s="90"/>
      <c r="S274" s="90"/>
      <c r="V274" s="90"/>
    </row>
    <row r="275" spans="13:22" x14ac:dyDescent="0.15">
      <c r="M275" s="90"/>
      <c r="P275" s="90"/>
      <c r="S275" s="90"/>
      <c r="V275" s="90"/>
    </row>
    <row r="276" spans="13:22" x14ac:dyDescent="0.15">
      <c r="M276" s="90"/>
      <c r="P276" s="90"/>
      <c r="S276" s="90"/>
      <c r="V276" s="90"/>
    </row>
    <row r="277" spans="13:22" x14ac:dyDescent="0.15">
      <c r="M277" s="90"/>
      <c r="P277" s="90"/>
      <c r="S277" s="90"/>
      <c r="V277" s="90"/>
    </row>
    <row r="278" spans="13:22" x14ac:dyDescent="0.15">
      <c r="M278" s="90"/>
      <c r="P278" s="90"/>
      <c r="S278" s="90"/>
      <c r="V278" s="90"/>
    </row>
    <row r="279" spans="13:22" x14ac:dyDescent="0.15">
      <c r="M279" s="90"/>
      <c r="P279" s="90"/>
      <c r="S279" s="90"/>
      <c r="V279" s="90"/>
    </row>
    <row r="280" spans="13:22" x14ac:dyDescent="0.15">
      <c r="M280" s="90"/>
      <c r="P280" s="90"/>
      <c r="S280" s="90"/>
      <c r="V280" s="90"/>
    </row>
    <row r="281" spans="13:22" x14ac:dyDescent="0.15">
      <c r="M281" s="90"/>
      <c r="P281" s="90"/>
      <c r="S281" s="90"/>
      <c r="V281" s="90"/>
    </row>
    <row r="282" spans="13:22" x14ac:dyDescent="0.15">
      <c r="M282" s="90"/>
      <c r="P282" s="90"/>
      <c r="S282" s="90"/>
      <c r="V282" s="90"/>
    </row>
    <row r="283" spans="13:22" x14ac:dyDescent="0.15">
      <c r="M283" s="90"/>
      <c r="P283" s="90"/>
      <c r="S283" s="90"/>
      <c r="V283" s="90"/>
    </row>
    <row r="284" spans="13:22" x14ac:dyDescent="0.15">
      <c r="M284" s="90"/>
      <c r="P284" s="90"/>
      <c r="S284" s="90"/>
      <c r="V284" s="90"/>
    </row>
    <row r="285" spans="13:22" x14ac:dyDescent="0.15">
      <c r="M285" s="90"/>
      <c r="P285" s="90"/>
      <c r="S285" s="90"/>
      <c r="V285" s="90"/>
    </row>
    <row r="286" spans="13:22" x14ac:dyDescent="0.15">
      <c r="M286" s="90"/>
      <c r="P286" s="90"/>
      <c r="S286" s="90"/>
      <c r="V286" s="90"/>
    </row>
    <row r="287" spans="13:22" x14ac:dyDescent="0.15">
      <c r="M287" s="90"/>
      <c r="P287" s="90"/>
      <c r="S287" s="90"/>
      <c r="V287" s="90"/>
    </row>
  </sheetData>
  <mergeCells count="32">
    <mergeCell ref="C43:C44"/>
    <mergeCell ref="T1:V3"/>
    <mergeCell ref="T4:T5"/>
    <mergeCell ref="U4:U5"/>
    <mergeCell ref="V4:V5"/>
    <mergeCell ref="L4:L5"/>
    <mergeCell ref="M4:M5"/>
    <mergeCell ref="N4:N5"/>
    <mergeCell ref="O4:O5"/>
    <mergeCell ref="P4:P5"/>
    <mergeCell ref="Q1:S3"/>
    <mergeCell ref="Q4:Q5"/>
    <mergeCell ref="R4:R5"/>
    <mergeCell ref="S4:S5"/>
    <mergeCell ref="N1:P3"/>
    <mergeCell ref="D1:I2"/>
    <mergeCell ref="A1:A5"/>
    <mergeCell ref="B1:B5"/>
    <mergeCell ref="C1:C5"/>
    <mergeCell ref="K1:M3"/>
    <mergeCell ref="I3:I5"/>
    <mergeCell ref="K4:K5"/>
    <mergeCell ref="J2:J5"/>
    <mergeCell ref="D3:D5"/>
    <mergeCell ref="E3:E5"/>
    <mergeCell ref="F3:F5"/>
    <mergeCell ref="G3:G5"/>
    <mergeCell ref="H3:H5"/>
    <mergeCell ref="C48:C49"/>
    <mergeCell ref="C53:C54"/>
    <mergeCell ref="C58:C59"/>
    <mergeCell ref="C63:C65"/>
  </mergeCells>
  <printOptions horizontalCentered="1" verticalCentered="1"/>
  <pageMargins left="0" right="0" top="0" bottom="0" header="0" footer="0"/>
  <pageSetup paperSize="9" scale="79" fitToHeight="0" orientation="landscape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42"/>
  <sheetViews>
    <sheetView topLeftCell="A16" zoomScale="172" zoomScaleNormal="172" zoomScaleSheetLayoutView="48" zoomScalePageLayoutView="60" workbookViewId="0">
      <selection activeCell="K40" sqref="K40"/>
    </sheetView>
  </sheetViews>
  <sheetFormatPr defaultRowHeight="18.75" x14ac:dyDescent="0.3"/>
  <cols>
    <col min="1" max="1" width="13.5" style="1" customWidth="1"/>
    <col min="2" max="2" width="29.6640625" style="2" customWidth="1"/>
    <col min="3" max="3" width="5.33203125" style="72" customWidth="1"/>
    <col min="4" max="4" width="5.1640625" style="72" customWidth="1"/>
    <col min="5" max="5" width="4.5" style="72" customWidth="1"/>
    <col min="6" max="7" width="4.33203125" style="72" customWidth="1"/>
    <col min="8" max="8" width="5.1640625" style="72" customWidth="1"/>
    <col min="9" max="9" width="5.33203125" style="72" customWidth="1"/>
    <col min="10" max="11" width="4.33203125" style="72" customWidth="1"/>
    <col min="12" max="13" width="4.5" style="72" customWidth="1"/>
    <col min="14" max="14" width="4.83203125" style="72" customWidth="1"/>
    <col min="15" max="15" width="4.5" style="72" customWidth="1"/>
    <col min="16" max="16" width="4.6640625" style="72" customWidth="1"/>
    <col min="17" max="17" width="5.1640625" style="72" customWidth="1"/>
    <col min="18" max="18" width="4.83203125" style="72" customWidth="1"/>
    <col min="19" max="19" width="4.5" style="72" customWidth="1"/>
    <col min="20" max="20" width="4.6640625" style="72" customWidth="1"/>
    <col min="21" max="21" width="5.1640625" style="72" customWidth="1"/>
    <col min="22" max="22" width="5.6640625" style="72" customWidth="1"/>
    <col min="23" max="23" width="4.83203125" style="72" customWidth="1"/>
    <col min="24" max="24" width="5.5" style="72" customWidth="1"/>
    <col min="25" max="25" width="4.83203125" style="72" customWidth="1"/>
    <col min="26" max="26" width="4.33203125" style="72" customWidth="1"/>
    <col min="27" max="27" width="4.6640625" style="72" customWidth="1"/>
    <col min="28" max="29" width="4.83203125" style="72" customWidth="1"/>
    <col min="30" max="30" width="5.33203125" style="72" customWidth="1"/>
    <col min="31" max="31" width="5.6640625" style="72" customWidth="1"/>
    <col min="32" max="33" width="5.1640625" style="72" customWidth="1"/>
    <col min="34" max="34" width="5.5" style="72" customWidth="1"/>
    <col min="35" max="35" width="4.6640625" style="72" customWidth="1"/>
    <col min="36" max="37" width="5.1640625" style="72" customWidth="1"/>
    <col min="38" max="39" width="4.6640625" style="72" customWidth="1"/>
    <col min="40" max="40" width="4.83203125" style="72" customWidth="1"/>
    <col min="41" max="41" width="4.5" style="72" customWidth="1"/>
    <col min="42" max="42" width="4.83203125" style="72" customWidth="1"/>
    <col min="43" max="43" width="5.6640625" style="72" customWidth="1"/>
    <col min="44" max="44" width="5.1640625" style="72" customWidth="1"/>
    <col min="45" max="45" width="6.1640625" style="72" customWidth="1"/>
    <col min="46" max="46" width="5.83203125" style="72" customWidth="1"/>
    <col min="47" max="50" width="8.83203125" style="72"/>
    <col min="51" max="51" width="8.83203125" style="46"/>
  </cols>
  <sheetData>
    <row r="1" spans="1:48" ht="22.5" customHeight="1" x14ac:dyDescent="0.3">
      <c r="A1" s="117" t="s">
        <v>17</v>
      </c>
      <c r="B1" s="118" t="s">
        <v>27</v>
      </c>
    </row>
    <row r="2" spans="1:48" ht="33" customHeight="1" x14ac:dyDescent="0.3">
      <c r="A2" s="117"/>
      <c r="B2" s="117"/>
    </row>
    <row r="3" spans="1:48" ht="22.5" customHeight="1" x14ac:dyDescent="0.3">
      <c r="A3" s="117"/>
      <c r="B3" s="117"/>
    </row>
    <row r="4" spans="1:48" ht="47.1" customHeight="1" x14ac:dyDescent="0.3">
      <c r="A4" s="117"/>
      <c r="B4" s="117"/>
      <c r="C4" s="119" t="s">
        <v>90</v>
      </c>
      <c r="D4" s="120"/>
      <c r="E4" s="120"/>
      <c r="F4" s="120"/>
      <c r="G4" s="120"/>
      <c r="H4" s="120" t="s">
        <v>91</v>
      </c>
      <c r="I4" s="120"/>
      <c r="J4" s="120"/>
      <c r="K4" s="120"/>
      <c r="L4" s="120" t="s">
        <v>92</v>
      </c>
      <c r="M4" s="120"/>
      <c r="N4" s="120"/>
      <c r="O4" s="120"/>
      <c r="P4" s="120"/>
      <c r="Q4" s="120" t="s">
        <v>93</v>
      </c>
      <c r="R4" s="120"/>
      <c r="S4" s="120"/>
      <c r="T4" s="120"/>
      <c r="U4" s="120" t="s">
        <v>94</v>
      </c>
      <c r="V4" s="120"/>
      <c r="W4" s="120"/>
      <c r="X4" s="120"/>
      <c r="Y4" s="120" t="s">
        <v>95</v>
      </c>
      <c r="Z4" s="120"/>
      <c r="AA4" s="120"/>
      <c r="AB4" s="120"/>
      <c r="AC4" s="73"/>
      <c r="AD4" s="120" t="s">
        <v>96</v>
      </c>
      <c r="AE4" s="120"/>
      <c r="AF4" s="120"/>
      <c r="AG4" s="120"/>
      <c r="AH4" s="120" t="s">
        <v>97</v>
      </c>
      <c r="AI4" s="120"/>
      <c r="AJ4" s="120"/>
      <c r="AK4" s="120"/>
      <c r="AL4" s="120" t="s">
        <v>98</v>
      </c>
      <c r="AM4" s="120"/>
      <c r="AN4" s="120"/>
      <c r="AO4" s="120"/>
      <c r="AP4" s="73"/>
      <c r="AQ4" s="120" t="s">
        <v>99</v>
      </c>
      <c r="AR4" s="120"/>
      <c r="AS4" s="120"/>
      <c r="AT4" s="120"/>
    </row>
    <row r="5" spans="1:48" ht="83.45" customHeight="1" x14ac:dyDescent="0.3">
      <c r="A5" s="117"/>
      <c r="B5" s="117"/>
      <c r="C5" s="74" t="s">
        <v>100</v>
      </c>
      <c r="D5" s="74" t="s">
        <v>101</v>
      </c>
      <c r="E5" s="74" t="s">
        <v>102</v>
      </c>
      <c r="F5" s="74" t="s">
        <v>103</v>
      </c>
      <c r="G5" s="74" t="s">
        <v>104</v>
      </c>
      <c r="H5" s="74" t="s">
        <v>105</v>
      </c>
      <c r="I5" s="74" t="s">
        <v>106</v>
      </c>
      <c r="J5" s="74" t="s">
        <v>107</v>
      </c>
      <c r="K5" s="74" t="s">
        <v>108</v>
      </c>
      <c r="L5" s="74" t="s">
        <v>109</v>
      </c>
      <c r="M5" s="74" t="s">
        <v>110</v>
      </c>
      <c r="N5" s="74" t="s">
        <v>111</v>
      </c>
      <c r="O5" s="74" t="s">
        <v>112</v>
      </c>
      <c r="P5" s="74" t="s">
        <v>113</v>
      </c>
      <c r="Q5" s="74" t="s">
        <v>114</v>
      </c>
      <c r="R5" s="74" t="s">
        <v>115</v>
      </c>
      <c r="S5" s="74" t="s">
        <v>116</v>
      </c>
      <c r="T5" s="74" t="s">
        <v>117</v>
      </c>
      <c r="U5" s="75" t="s">
        <v>118</v>
      </c>
      <c r="V5" s="75" t="s">
        <v>119</v>
      </c>
      <c r="W5" s="74" t="s">
        <v>120</v>
      </c>
      <c r="X5" s="74" t="s">
        <v>121</v>
      </c>
      <c r="Y5" s="74" t="s">
        <v>122</v>
      </c>
      <c r="Z5" s="74" t="s">
        <v>123</v>
      </c>
      <c r="AA5" s="74" t="s">
        <v>124</v>
      </c>
      <c r="AB5" s="74" t="s">
        <v>125</v>
      </c>
      <c r="AC5" s="74" t="s">
        <v>126</v>
      </c>
      <c r="AD5" s="74" t="s">
        <v>127</v>
      </c>
      <c r="AE5" s="74" t="s">
        <v>128</v>
      </c>
      <c r="AF5" s="74" t="s">
        <v>129</v>
      </c>
      <c r="AG5" s="74" t="s">
        <v>130</v>
      </c>
      <c r="AH5" s="74" t="s">
        <v>131</v>
      </c>
      <c r="AI5" s="74" t="s">
        <v>132</v>
      </c>
      <c r="AJ5" s="81" t="s">
        <v>133</v>
      </c>
      <c r="AK5" s="81" t="s">
        <v>134</v>
      </c>
      <c r="AL5" s="81" t="s">
        <v>135</v>
      </c>
      <c r="AM5" s="81" t="s">
        <v>136</v>
      </c>
      <c r="AN5" s="81" t="s">
        <v>137</v>
      </c>
      <c r="AO5" s="81" t="s">
        <v>138</v>
      </c>
      <c r="AP5" s="81" t="s">
        <v>139</v>
      </c>
      <c r="AQ5" s="81" t="s">
        <v>140</v>
      </c>
      <c r="AR5" s="81" t="s">
        <v>141</v>
      </c>
      <c r="AS5" s="81" t="s">
        <v>142</v>
      </c>
      <c r="AT5" s="74" t="s">
        <v>143</v>
      </c>
      <c r="AU5" s="77" t="s">
        <v>144</v>
      </c>
      <c r="AV5" s="78" t="s">
        <v>145</v>
      </c>
    </row>
    <row r="6" spans="1:48" ht="21.75" hidden="1" customHeight="1" x14ac:dyDescent="0.3"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38"/>
      <c r="AU6" s="38"/>
    </row>
    <row r="7" spans="1:48" ht="21.75" customHeight="1" x14ac:dyDescent="0.3">
      <c r="B7" s="10" t="s">
        <v>63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54"/>
      <c r="V7" s="54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38"/>
      <c r="AU7" s="38"/>
    </row>
    <row r="8" spans="1:48" ht="21.75" customHeight="1" x14ac:dyDescent="0.3">
      <c r="B8" s="26" t="s">
        <v>64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54"/>
      <c r="V8" s="54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38"/>
      <c r="AU8" s="38"/>
    </row>
    <row r="9" spans="1:48" ht="21.75" customHeight="1" x14ac:dyDescent="0.3">
      <c r="B9" s="25" t="s">
        <v>48</v>
      </c>
      <c r="C9" s="38"/>
      <c r="D9" s="38">
        <v>2</v>
      </c>
      <c r="E9" s="38">
        <v>2</v>
      </c>
      <c r="F9" s="38">
        <v>2</v>
      </c>
      <c r="G9" s="38">
        <v>2</v>
      </c>
      <c r="H9" s="38">
        <v>3</v>
      </c>
      <c r="I9" s="38">
        <v>3</v>
      </c>
      <c r="J9" s="38">
        <v>3</v>
      </c>
      <c r="K9" s="38">
        <v>3</v>
      </c>
      <c r="L9" s="38">
        <v>3</v>
      </c>
      <c r="M9" s="38">
        <v>3</v>
      </c>
      <c r="N9" s="38">
        <v>3</v>
      </c>
      <c r="O9" s="38">
        <v>3</v>
      </c>
      <c r="P9" s="38">
        <v>3</v>
      </c>
      <c r="Q9" s="38">
        <v>3</v>
      </c>
      <c r="R9" s="38">
        <v>3</v>
      </c>
      <c r="S9" s="38">
        <v>3</v>
      </c>
      <c r="T9" s="65">
        <v>4</v>
      </c>
      <c r="U9" s="54"/>
      <c r="V9" s="54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38"/>
      <c r="AU9" s="79">
        <f t="shared" ref="AU9:AU33" si="0">SUM(C9:T9)</f>
        <v>48</v>
      </c>
      <c r="AV9" s="38">
        <f t="shared" ref="AV9:AV33" si="1">SUM(W9:AT9)</f>
        <v>0</v>
      </c>
    </row>
    <row r="10" spans="1:48" ht="21.75" customHeight="1" x14ac:dyDescent="0.3">
      <c r="B10" s="25" t="s">
        <v>49</v>
      </c>
      <c r="C10" s="38"/>
      <c r="D10" s="38">
        <v>3</v>
      </c>
      <c r="E10" s="38">
        <v>3</v>
      </c>
      <c r="F10" s="38">
        <v>3</v>
      </c>
      <c r="G10" s="38">
        <v>3</v>
      </c>
      <c r="H10" s="38">
        <v>3</v>
      </c>
      <c r="I10" s="38">
        <v>3</v>
      </c>
      <c r="J10" s="38">
        <v>3</v>
      </c>
      <c r="K10" s="38">
        <v>3</v>
      </c>
      <c r="L10" s="38">
        <v>4</v>
      </c>
      <c r="M10" s="38">
        <v>4</v>
      </c>
      <c r="N10" s="38">
        <v>4</v>
      </c>
      <c r="O10" s="38">
        <v>4</v>
      </c>
      <c r="P10" s="38">
        <v>4</v>
      </c>
      <c r="Q10" s="38">
        <v>4</v>
      </c>
      <c r="R10" s="38">
        <v>4</v>
      </c>
      <c r="S10" s="38">
        <v>4</v>
      </c>
      <c r="T10" s="76">
        <v>4</v>
      </c>
      <c r="U10" s="54"/>
      <c r="V10" s="54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38"/>
      <c r="AU10" s="79">
        <f t="shared" si="0"/>
        <v>60</v>
      </c>
      <c r="AV10" s="38">
        <f t="shared" si="1"/>
        <v>0</v>
      </c>
    </row>
    <row r="11" spans="1:48" ht="21.75" customHeight="1" x14ac:dyDescent="0.3">
      <c r="B11" s="25" t="s">
        <v>50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54"/>
      <c r="V11" s="54"/>
      <c r="W11" s="38">
        <v>3</v>
      </c>
      <c r="X11" s="38">
        <v>3</v>
      </c>
      <c r="Y11" s="38">
        <v>3</v>
      </c>
      <c r="Z11" s="38">
        <v>3</v>
      </c>
      <c r="AA11" s="38">
        <v>3</v>
      </c>
      <c r="AB11" s="38">
        <v>3</v>
      </c>
      <c r="AC11" s="38">
        <v>3</v>
      </c>
      <c r="AD11" s="38">
        <v>3</v>
      </c>
      <c r="AE11" s="38">
        <v>3</v>
      </c>
      <c r="AF11" s="38">
        <v>3</v>
      </c>
      <c r="AG11" s="38">
        <v>3</v>
      </c>
      <c r="AH11" s="76">
        <v>3</v>
      </c>
      <c r="AI11" s="38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38"/>
      <c r="AU11" s="79">
        <f t="shared" si="0"/>
        <v>0</v>
      </c>
      <c r="AV11" s="38">
        <f t="shared" si="1"/>
        <v>36</v>
      </c>
    </row>
    <row r="12" spans="1:48" ht="21.75" customHeight="1" x14ac:dyDescent="0.3">
      <c r="B12" s="25" t="s">
        <v>51</v>
      </c>
      <c r="C12" s="38"/>
      <c r="D12" s="38">
        <v>3</v>
      </c>
      <c r="E12" s="38"/>
      <c r="F12" s="38">
        <v>3</v>
      </c>
      <c r="G12" s="38"/>
      <c r="H12" s="38">
        <v>3</v>
      </c>
      <c r="I12" s="38"/>
      <c r="J12" s="38">
        <v>3</v>
      </c>
      <c r="K12" s="38"/>
      <c r="L12" s="38">
        <v>3</v>
      </c>
      <c r="M12" s="38"/>
      <c r="N12" s="38">
        <v>3</v>
      </c>
      <c r="O12" s="38"/>
      <c r="P12" s="38">
        <v>3</v>
      </c>
      <c r="Q12" s="38"/>
      <c r="R12" s="38">
        <v>3</v>
      </c>
      <c r="S12" s="38"/>
      <c r="T12" s="76">
        <v>2</v>
      </c>
      <c r="U12" s="54"/>
      <c r="V12" s="54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38"/>
      <c r="AU12" s="79">
        <f t="shared" si="0"/>
        <v>26</v>
      </c>
      <c r="AV12" s="38">
        <f t="shared" si="1"/>
        <v>0</v>
      </c>
    </row>
    <row r="13" spans="1:48" ht="21.75" customHeight="1" x14ac:dyDescent="0.3">
      <c r="B13" s="25" t="s">
        <v>52</v>
      </c>
      <c r="C13" s="38"/>
      <c r="D13" s="38">
        <v>5</v>
      </c>
      <c r="E13" s="38">
        <v>5</v>
      </c>
      <c r="F13" s="38">
        <v>5</v>
      </c>
      <c r="G13" s="38">
        <v>5</v>
      </c>
      <c r="H13" s="38">
        <v>5</v>
      </c>
      <c r="I13" s="38">
        <v>5</v>
      </c>
      <c r="J13" s="38">
        <v>5</v>
      </c>
      <c r="K13" s="38">
        <v>5</v>
      </c>
      <c r="L13" s="38">
        <v>5</v>
      </c>
      <c r="M13" s="38">
        <v>4</v>
      </c>
      <c r="N13" s="38">
        <v>4</v>
      </c>
      <c r="O13" s="38">
        <v>4</v>
      </c>
      <c r="P13" s="38">
        <v>4</v>
      </c>
      <c r="Q13" s="38">
        <v>4</v>
      </c>
      <c r="R13" s="38">
        <v>4</v>
      </c>
      <c r="S13" s="38">
        <v>4</v>
      </c>
      <c r="T13" s="65">
        <v>6</v>
      </c>
      <c r="U13" s="54"/>
      <c r="V13" s="54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38"/>
      <c r="AU13" s="79">
        <f t="shared" si="0"/>
        <v>79</v>
      </c>
      <c r="AV13" s="38">
        <f t="shared" si="1"/>
        <v>0</v>
      </c>
    </row>
    <row r="14" spans="1:48" ht="21.75" customHeight="1" x14ac:dyDescent="0.3">
      <c r="B14" s="25" t="s">
        <v>53</v>
      </c>
      <c r="C14" s="38" t="s">
        <v>65</v>
      </c>
      <c r="D14" s="38">
        <v>3</v>
      </c>
      <c r="E14" s="38">
        <v>3</v>
      </c>
      <c r="F14" s="38">
        <v>3</v>
      </c>
      <c r="G14" s="38">
        <v>3</v>
      </c>
      <c r="H14" s="38">
        <v>3</v>
      </c>
      <c r="I14" s="38">
        <v>3</v>
      </c>
      <c r="J14" s="38">
        <v>3</v>
      </c>
      <c r="K14" s="38">
        <v>3</v>
      </c>
      <c r="L14" s="38">
        <v>3</v>
      </c>
      <c r="M14" s="38">
        <v>3</v>
      </c>
      <c r="N14" s="38">
        <v>3</v>
      </c>
      <c r="O14" s="38">
        <v>3</v>
      </c>
      <c r="P14" s="38">
        <v>3</v>
      </c>
      <c r="Q14" s="38">
        <v>3</v>
      </c>
      <c r="R14" s="38">
        <v>2</v>
      </c>
      <c r="S14" s="38">
        <v>1</v>
      </c>
      <c r="T14" s="76">
        <v>2</v>
      </c>
      <c r="U14" s="54"/>
      <c r="V14" s="54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38"/>
      <c r="AU14" s="79">
        <f t="shared" si="0"/>
        <v>47</v>
      </c>
      <c r="AV14" s="38">
        <f t="shared" si="1"/>
        <v>0</v>
      </c>
    </row>
    <row r="15" spans="1:48" ht="21.75" customHeight="1" x14ac:dyDescent="0.3">
      <c r="B15" s="25" t="s">
        <v>54</v>
      </c>
      <c r="C15" s="38"/>
      <c r="D15" s="38">
        <v>2</v>
      </c>
      <c r="E15" s="38">
        <v>4</v>
      </c>
      <c r="F15" s="38">
        <v>2</v>
      </c>
      <c r="G15" s="38">
        <v>2</v>
      </c>
      <c r="H15" s="38">
        <v>2</v>
      </c>
      <c r="I15" s="38">
        <v>2</v>
      </c>
      <c r="J15" s="38">
        <v>2</v>
      </c>
      <c r="K15" s="38">
        <v>2</v>
      </c>
      <c r="L15" s="38">
        <v>2</v>
      </c>
      <c r="M15" s="38">
        <v>2</v>
      </c>
      <c r="N15" s="38">
        <v>2</v>
      </c>
      <c r="O15" s="38">
        <v>2</v>
      </c>
      <c r="P15" s="38">
        <v>2</v>
      </c>
      <c r="Q15" s="38">
        <v>2</v>
      </c>
      <c r="R15" s="38">
        <v>2</v>
      </c>
      <c r="S15" s="38">
        <v>2</v>
      </c>
      <c r="T15" s="38">
        <v>2</v>
      </c>
      <c r="U15" s="54"/>
      <c r="V15" s="54"/>
      <c r="W15" s="38">
        <v>3</v>
      </c>
      <c r="X15" s="38">
        <v>3</v>
      </c>
      <c r="Y15" s="38">
        <v>3</v>
      </c>
      <c r="Z15" s="38">
        <v>3</v>
      </c>
      <c r="AA15" s="38">
        <v>3</v>
      </c>
      <c r="AB15" s="38">
        <v>3</v>
      </c>
      <c r="AC15" s="38">
        <v>3</v>
      </c>
      <c r="AD15" s="38">
        <v>3</v>
      </c>
      <c r="AE15" s="38">
        <v>3</v>
      </c>
      <c r="AF15" s="38">
        <v>3</v>
      </c>
      <c r="AG15" s="38">
        <v>3</v>
      </c>
      <c r="AH15" s="76">
        <v>3</v>
      </c>
      <c r="AI15" s="38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38"/>
      <c r="AU15" s="79">
        <f t="shared" si="0"/>
        <v>36</v>
      </c>
      <c r="AV15" s="38">
        <f t="shared" si="1"/>
        <v>36</v>
      </c>
    </row>
    <row r="16" spans="1:48" ht="26.45" customHeight="1" x14ac:dyDescent="0.3">
      <c r="B16" s="25" t="s">
        <v>0</v>
      </c>
      <c r="C16" s="38"/>
      <c r="D16" s="38">
        <v>2</v>
      </c>
      <c r="E16" s="38">
        <v>2</v>
      </c>
      <c r="F16" s="38">
        <v>2</v>
      </c>
      <c r="G16" s="38">
        <v>3</v>
      </c>
      <c r="H16" s="38">
        <v>2</v>
      </c>
      <c r="I16" s="38">
        <v>2</v>
      </c>
      <c r="J16" s="38">
        <v>2</v>
      </c>
      <c r="K16" s="38">
        <v>2</v>
      </c>
      <c r="L16" s="38">
        <v>2</v>
      </c>
      <c r="M16" s="38">
        <v>2</v>
      </c>
      <c r="N16" s="38">
        <v>2</v>
      </c>
      <c r="O16" s="38">
        <v>3</v>
      </c>
      <c r="P16" s="38">
        <v>2</v>
      </c>
      <c r="Q16" s="38">
        <v>2</v>
      </c>
      <c r="R16" s="38">
        <v>2</v>
      </c>
      <c r="S16" s="38">
        <v>2</v>
      </c>
      <c r="T16" s="38">
        <v>2</v>
      </c>
      <c r="U16" s="54"/>
      <c r="V16" s="54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38"/>
      <c r="AU16" s="79">
        <f t="shared" si="0"/>
        <v>36</v>
      </c>
      <c r="AV16" s="38">
        <f t="shared" si="1"/>
        <v>0</v>
      </c>
    </row>
    <row r="17" spans="1:51" s="3" customFormat="1" ht="31.5" customHeight="1" x14ac:dyDescent="0.3">
      <c r="A17" s="10" t="s">
        <v>28</v>
      </c>
      <c r="B17" s="10" t="s">
        <v>29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7"/>
      <c r="V17" s="67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66"/>
      <c r="AU17" s="79">
        <f t="shared" si="0"/>
        <v>0</v>
      </c>
      <c r="AV17" s="38">
        <f t="shared" si="1"/>
        <v>0</v>
      </c>
      <c r="AW17" s="68"/>
      <c r="AX17" s="68"/>
      <c r="AY17" s="47"/>
    </row>
    <row r="18" spans="1:51" s="23" customFormat="1" ht="21.95" customHeight="1" x14ac:dyDescent="0.3">
      <c r="A18" s="22" t="s">
        <v>30</v>
      </c>
      <c r="B18" s="22" t="s">
        <v>31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7"/>
      <c r="V18" s="67"/>
      <c r="W18" s="66">
        <v>4</v>
      </c>
      <c r="X18" s="66">
        <v>4</v>
      </c>
      <c r="Y18" s="66">
        <v>4</v>
      </c>
      <c r="Z18" s="66">
        <v>4</v>
      </c>
      <c r="AA18" s="66">
        <v>4</v>
      </c>
      <c r="AB18" s="66">
        <v>4</v>
      </c>
      <c r="AC18" s="66">
        <v>4</v>
      </c>
      <c r="AD18" s="66">
        <v>4</v>
      </c>
      <c r="AE18" s="66">
        <v>4</v>
      </c>
      <c r="AF18" s="66">
        <v>4</v>
      </c>
      <c r="AG18" s="66">
        <v>4</v>
      </c>
      <c r="AH18" s="66">
        <v>4</v>
      </c>
      <c r="AI18" s="84">
        <v>2</v>
      </c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66"/>
      <c r="AU18" s="79">
        <f t="shared" si="0"/>
        <v>0</v>
      </c>
      <c r="AV18" s="38">
        <f t="shared" si="1"/>
        <v>50</v>
      </c>
      <c r="AW18" s="68"/>
      <c r="AX18" s="68"/>
      <c r="AY18" s="68"/>
    </row>
    <row r="19" spans="1:51" s="24" customFormat="1" ht="58.5" customHeight="1" x14ac:dyDescent="0.3">
      <c r="A19" s="14" t="s">
        <v>32</v>
      </c>
      <c r="B19" s="14" t="s">
        <v>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54"/>
      <c r="V19" s="54"/>
      <c r="W19" s="38">
        <v>2</v>
      </c>
      <c r="X19" s="38">
        <v>4</v>
      </c>
      <c r="Y19" s="38">
        <v>4</v>
      </c>
      <c r="Z19" s="38">
        <v>4</v>
      </c>
      <c r="AA19" s="38">
        <v>4</v>
      </c>
      <c r="AB19" s="38">
        <v>4</v>
      </c>
      <c r="AC19" s="38">
        <v>4</v>
      </c>
      <c r="AD19" s="38">
        <v>4</v>
      </c>
      <c r="AE19" s="38">
        <v>4</v>
      </c>
      <c r="AF19" s="38">
        <v>4</v>
      </c>
      <c r="AG19" s="38">
        <v>4</v>
      </c>
      <c r="AH19" s="38">
        <v>3</v>
      </c>
      <c r="AI19" s="76">
        <v>3</v>
      </c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38"/>
      <c r="AU19" s="79">
        <f t="shared" si="0"/>
        <v>0</v>
      </c>
      <c r="AV19" s="38">
        <f t="shared" si="1"/>
        <v>48</v>
      </c>
      <c r="AW19" s="72"/>
      <c r="AX19" s="72"/>
      <c r="AY19" s="46"/>
    </row>
    <row r="20" spans="1:51" s="24" customFormat="1" ht="39.950000000000003" customHeight="1" x14ac:dyDescent="0.3">
      <c r="A20" s="9" t="s">
        <v>33</v>
      </c>
      <c r="B20" s="9" t="s">
        <v>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54"/>
      <c r="V20" s="54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38"/>
      <c r="AU20" s="79">
        <f t="shared" si="0"/>
        <v>0</v>
      </c>
      <c r="AV20" s="38">
        <f t="shared" si="1"/>
        <v>0</v>
      </c>
      <c r="AW20" s="72"/>
      <c r="AX20" s="72"/>
      <c r="AY20" s="46"/>
    </row>
    <row r="21" spans="1:51" s="24" customFormat="1" ht="22.5" customHeight="1" x14ac:dyDescent="0.3">
      <c r="A21" s="9" t="s">
        <v>34</v>
      </c>
      <c r="B21" s="9" t="s">
        <v>0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54"/>
      <c r="V21" s="54"/>
      <c r="W21" s="38">
        <v>4</v>
      </c>
      <c r="X21" s="38">
        <v>4</v>
      </c>
      <c r="Y21" s="38">
        <v>4</v>
      </c>
      <c r="Z21" s="38">
        <v>4</v>
      </c>
      <c r="AA21" s="38">
        <v>4</v>
      </c>
      <c r="AB21" s="38">
        <v>4</v>
      </c>
      <c r="AC21" s="38">
        <v>4</v>
      </c>
      <c r="AD21" s="38">
        <v>3</v>
      </c>
      <c r="AE21" s="38">
        <v>4</v>
      </c>
      <c r="AF21" s="38">
        <v>3</v>
      </c>
      <c r="AG21" s="38">
        <v>4</v>
      </c>
      <c r="AH21" s="38">
        <v>3</v>
      </c>
      <c r="AI21" s="38">
        <v>3</v>
      </c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38"/>
      <c r="AU21" s="79">
        <f t="shared" si="0"/>
        <v>0</v>
      </c>
      <c r="AV21" s="38">
        <f t="shared" si="1"/>
        <v>48</v>
      </c>
      <c r="AW21" s="72"/>
      <c r="AX21" s="72"/>
      <c r="AY21" s="46"/>
    </row>
    <row r="22" spans="1:51" s="24" customFormat="1" ht="22.5" customHeight="1" x14ac:dyDescent="0.3">
      <c r="A22" s="9" t="s">
        <v>67</v>
      </c>
      <c r="B22" s="9" t="s">
        <v>69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54"/>
      <c r="V22" s="54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38"/>
      <c r="AU22" s="79">
        <f t="shared" si="0"/>
        <v>0</v>
      </c>
      <c r="AV22" s="38">
        <f t="shared" si="1"/>
        <v>0</v>
      </c>
      <c r="AW22" s="72"/>
      <c r="AX22" s="72"/>
      <c r="AY22" s="46"/>
    </row>
    <row r="23" spans="1:51" s="24" customFormat="1" ht="22.5" customHeight="1" x14ac:dyDescent="0.3">
      <c r="A23" s="9" t="s">
        <v>75</v>
      </c>
      <c r="B23" s="9" t="s">
        <v>68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54"/>
      <c r="V23" s="54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38"/>
      <c r="AU23" s="79">
        <f t="shared" si="0"/>
        <v>0</v>
      </c>
      <c r="AV23" s="38">
        <f t="shared" si="1"/>
        <v>0</v>
      </c>
      <c r="AW23" s="72"/>
      <c r="AX23" s="72"/>
      <c r="AY23" s="46"/>
    </row>
    <row r="24" spans="1:51" ht="21.75" customHeight="1" thickBot="1" x14ac:dyDescent="0.35">
      <c r="A24" s="14" t="s">
        <v>37</v>
      </c>
      <c r="B24" s="14" t="s">
        <v>77</v>
      </c>
      <c r="C24" s="38"/>
      <c r="D24" s="38">
        <v>2</v>
      </c>
      <c r="E24" s="38">
        <v>4</v>
      </c>
      <c r="F24" s="38">
        <v>2</v>
      </c>
      <c r="G24" s="38">
        <v>2</v>
      </c>
      <c r="H24" s="38">
        <v>2</v>
      </c>
      <c r="I24" s="38">
        <v>2</v>
      </c>
      <c r="J24" s="38">
        <v>2</v>
      </c>
      <c r="K24" s="38">
        <v>2</v>
      </c>
      <c r="L24" s="38">
        <v>2</v>
      </c>
      <c r="M24" s="38">
        <v>2</v>
      </c>
      <c r="N24" s="38">
        <v>2</v>
      </c>
      <c r="O24" s="38">
        <v>2</v>
      </c>
      <c r="P24" s="38">
        <v>2</v>
      </c>
      <c r="Q24" s="38">
        <v>2</v>
      </c>
      <c r="R24" s="38">
        <v>2</v>
      </c>
      <c r="S24" s="38">
        <v>2</v>
      </c>
      <c r="T24" s="76">
        <v>2</v>
      </c>
      <c r="U24" s="54"/>
      <c r="V24" s="54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38"/>
      <c r="AU24" s="79">
        <f t="shared" si="0"/>
        <v>36</v>
      </c>
      <c r="AV24" s="38">
        <f t="shared" si="1"/>
        <v>0</v>
      </c>
    </row>
    <row r="25" spans="1:51" s="6" customFormat="1" ht="39.6" customHeight="1" thickBot="1" x14ac:dyDescent="0.35">
      <c r="A25" s="22" t="s">
        <v>74</v>
      </c>
      <c r="B25" s="28" t="s">
        <v>78</v>
      </c>
      <c r="C25" s="38"/>
      <c r="D25" s="38">
        <v>10</v>
      </c>
      <c r="E25" s="38">
        <v>9</v>
      </c>
      <c r="F25" s="38">
        <v>8</v>
      </c>
      <c r="G25" s="38">
        <v>10</v>
      </c>
      <c r="H25" s="38">
        <v>7</v>
      </c>
      <c r="I25" s="38">
        <v>10</v>
      </c>
      <c r="J25" s="38">
        <v>7</v>
      </c>
      <c r="K25" s="38">
        <v>8</v>
      </c>
      <c r="L25" s="38">
        <v>6</v>
      </c>
      <c r="M25" s="38">
        <v>8</v>
      </c>
      <c r="N25" s="38">
        <v>7</v>
      </c>
      <c r="O25" s="38">
        <v>9</v>
      </c>
      <c r="P25" s="38">
        <v>7</v>
      </c>
      <c r="Q25" s="38">
        <v>8</v>
      </c>
      <c r="R25" s="38">
        <v>8</v>
      </c>
      <c r="S25" s="38">
        <v>8</v>
      </c>
      <c r="T25" s="38">
        <v>6</v>
      </c>
      <c r="U25" s="54"/>
      <c r="V25" s="54"/>
      <c r="W25" s="38">
        <v>10</v>
      </c>
      <c r="X25" s="38">
        <v>12</v>
      </c>
      <c r="Y25" s="38">
        <v>12</v>
      </c>
      <c r="Z25" s="38">
        <v>12</v>
      </c>
      <c r="AA25" s="38">
        <v>12</v>
      </c>
      <c r="AB25" s="38">
        <v>10</v>
      </c>
      <c r="AC25" s="38">
        <v>10</v>
      </c>
      <c r="AD25" s="38">
        <v>10</v>
      </c>
      <c r="AE25" s="38">
        <v>10</v>
      </c>
      <c r="AF25" s="38">
        <v>10</v>
      </c>
      <c r="AG25" s="38">
        <v>10</v>
      </c>
      <c r="AH25" s="38">
        <v>8</v>
      </c>
      <c r="AI25" s="65">
        <v>16</v>
      </c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38"/>
      <c r="AU25" s="79">
        <f t="shared" si="0"/>
        <v>136</v>
      </c>
      <c r="AV25" s="38">
        <f t="shared" si="1"/>
        <v>142</v>
      </c>
      <c r="AW25" s="72"/>
      <c r="AX25" s="72"/>
      <c r="AY25" s="49"/>
    </row>
    <row r="26" spans="1:51" s="29" customFormat="1" ht="24" customHeight="1" thickBot="1" x14ac:dyDescent="0.35">
      <c r="A26" s="30"/>
      <c r="B26" s="33" t="s">
        <v>47</v>
      </c>
      <c r="C26" s="38"/>
      <c r="D26" s="38">
        <v>4</v>
      </c>
      <c r="E26" s="38">
        <v>4</v>
      </c>
      <c r="F26" s="38"/>
      <c r="G26" s="38"/>
      <c r="H26" s="38"/>
      <c r="I26" s="38"/>
      <c r="J26" s="38"/>
      <c r="K26" s="38">
        <v>2</v>
      </c>
      <c r="L26" s="38"/>
      <c r="M26" s="38">
        <v>2</v>
      </c>
      <c r="N26" s="38"/>
      <c r="O26" s="38"/>
      <c r="P26" s="38"/>
      <c r="Q26" s="38">
        <v>2</v>
      </c>
      <c r="R26" s="38"/>
      <c r="S26" s="38">
        <v>4</v>
      </c>
      <c r="T26" s="38"/>
      <c r="U26" s="54"/>
      <c r="V26" s="54"/>
      <c r="W26" s="38">
        <v>4</v>
      </c>
      <c r="X26" s="38"/>
      <c r="Y26" s="38"/>
      <c r="Z26" s="38"/>
      <c r="AA26" s="38"/>
      <c r="AB26" s="38">
        <v>2</v>
      </c>
      <c r="AC26" s="38">
        <v>2</v>
      </c>
      <c r="AD26" s="38">
        <v>3</v>
      </c>
      <c r="AE26" s="38">
        <v>2</v>
      </c>
      <c r="AF26" s="38">
        <v>3</v>
      </c>
      <c r="AG26" s="38">
        <v>2</v>
      </c>
      <c r="AH26" s="38"/>
      <c r="AI26" s="38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38"/>
      <c r="AU26" s="79">
        <f t="shared" si="0"/>
        <v>18</v>
      </c>
      <c r="AV26" s="38">
        <f t="shared" si="1"/>
        <v>18</v>
      </c>
      <c r="AW26" s="72"/>
      <c r="AX26" s="72"/>
      <c r="AY26" s="69"/>
    </row>
    <row r="27" spans="1:51" s="6" customFormat="1" x14ac:dyDescent="0.3">
      <c r="A27" s="19" t="s">
        <v>39</v>
      </c>
      <c r="B27" s="19" t="s">
        <v>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54"/>
      <c r="V27" s="54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38"/>
      <c r="AU27" s="79">
        <f t="shared" si="0"/>
        <v>0</v>
      </c>
      <c r="AV27" s="38">
        <f t="shared" si="1"/>
        <v>0</v>
      </c>
      <c r="AW27" s="72"/>
      <c r="AX27" s="72"/>
      <c r="AY27" s="49"/>
    </row>
    <row r="28" spans="1:51" s="5" customFormat="1" ht="42.95" customHeight="1" x14ac:dyDescent="0.3">
      <c r="A28" s="9" t="s">
        <v>8</v>
      </c>
      <c r="B28" s="9" t="s">
        <v>80</v>
      </c>
      <c r="C28" s="38"/>
      <c r="D28" s="38"/>
      <c r="E28" s="38"/>
      <c r="F28" s="38">
        <v>6</v>
      </c>
      <c r="G28" s="38">
        <v>6</v>
      </c>
      <c r="H28" s="38">
        <v>6</v>
      </c>
      <c r="I28" s="38">
        <v>6</v>
      </c>
      <c r="J28" s="38">
        <v>6</v>
      </c>
      <c r="K28" s="38">
        <v>6</v>
      </c>
      <c r="L28" s="38">
        <v>6</v>
      </c>
      <c r="M28" s="38">
        <v>6</v>
      </c>
      <c r="N28" s="38">
        <v>6</v>
      </c>
      <c r="O28" s="38">
        <v>6</v>
      </c>
      <c r="P28" s="38">
        <v>6</v>
      </c>
      <c r="Q28" s="38">
        <v>6</v>
      </c>
      <c r="R28" s="38">
        <v>6</v>
      </c>
      <c r="S28" s="38">
        <v>6</v>
      </c>
      <c r="T28" s="38">
        <v>6</v>
      </c>
      <c r="U28" s="54"/>
      <c r="V28" s="54"/>
      <c r="W28" s="38">
        <v>6</v>
      </c>
      <c r="X28" s="38">
        <v>6</v>
      </c>
      <c r="Y28" s="38">
        <v>6</v>
      </c>
      <c r="Z28" s="38">
        <v>6</v>
      </c>
      <c r="AA28" s="38">
        <v>6</v>
      </c>
      <c r="AB28" s="38">
        <v>6</v>
      </c>
      <c r="AC28" s="38">
        <v>6</v>
      </c>
      <c r="AD28" s="38">
        <v>6</v>
      </c>
      <c r="AE28" s="38">
        <v>6</v>
      </c>
      <c r="AF28" s="38">
        <v>6</v>
      </c>
      <c r="AG28" s="38">
        <v>6</v>
      </c>
      <c r="AH28" s="38">
        <v>12</v>
      </c>
      <c r="AI28" s="76">
        <v>12</v>
      </c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38"/>
      <c r="AU28" s="79">
        <f t="shared" si="0"/>
        <v>90</v>
      </c>
      <c r="AV28" s="38">
        <f t="shared" si="1"/>
        <v>90</v>
      </c>
      <c r="AW28" s="72"/>
      <c r="AX28" s="72"/>
      <c r="AY28" s="70"/>
    </row>
    <row r="29" spans="1:51" s="6" customFormat="1" ht="42" customHeight="1" x14ac:dyDescent="0.3">
      <c r="A29" s="20" t="s">
        <v>41</v>
      </c>
      <c r="B29" s="19" t="s">
        <v>6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54"/>
      <c r="V29" s="54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38"/>
      <c r="AU29" s="79">
        <f t="shared" si="0"/>
        <v>0</v>
      </c>
      <c r="AV29" s="38">
        <f t="shared" si="1"/>
        <v>0</v>
      </c>
      <c r="AW29" s="72"/>
      <c r="AX29" s="72"/>
      <c r="AY29" s="49"/>
    </row>
    <row r="30" spans="1:51" ht="89.45" customHeight="1" x14ac:dyDescent="0.3">
      <c r="A30" s="15" t="s">
        <v>42</v>
      </c>
      <c r="B30" s="9" t="s">
        <v>79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54"/>
      <c r="V30" s="54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82">
        <v>36</v>
      </c>
      <c r="AK30" s="82">
        <v>36</v>
      </c>
      <c r="AL30" s="82">
        <v>36</v>
      </c>
      <c r="AM30" s="82">
        <v>36</v>
      </c>
      <c r="AN30" s="82">
        <v>36</v>
      </c>
      <c r="AO30" s="82"/>
      <c r="AP30" s="82"/>
      <c r="AQ30" s="82"/>
      <c r="AR30" s="82"/>
      <c r="AS30" s="82"/>
      <c r="AT30" s="38"/>
      <c r="AU30" s="79">
        <f t="shared" si="0"/>
        <v>0</v>
      </c>
      <c r="AV30" s="38">
        <f t="shared" si="1"/>
        <v>180</v>
      </c>
    </row>
    <row r="31" spans="1:51" ht="61.5" customHeight="1" x14ac:dyDescent="0.3">
      <c r="A31" s="15" t="s">
        <v>43</v>
      </c>
      <c r="B31" s="9" t="s">
        <v>81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54"/>
      <c r="V31" s="54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82"/>
      <c r="AK31" s="82"/>
      <c r="AL31" s="82"/>
      <c r="AM31" s="82"/>
      <c r="AN31" s="82"/>
      <c r="AO31" s="82">
        <v>36</v>
      </c>
      <c r="AP31" s="82">
        <v>36</v>
      </c>
      <c r="AQ31" s="82">
        <v>36</v>
      </c>
      <c r="AR31" s="82">
        <v>36</v>
      </c>
      <c r="AS31" s="82">
        <v>36</v>
      </c>
      <c r="AT31" s="38"/>
      <c r="AU31" s="79">
        <f t="shared" si="0"/>
        <v>0</v>
      </c>
      <c r="AV31" s="38">
        <f t="shared" si="1"/>
        <v>180</v>
      </c>
    </row>
    <row r="32" spans="1:51" s="5" customFormat="1" ht="75" customHeight="1" x14ac:dyDescent="0.3">
      <c r="A32" s="17"/>
      <c r="B32" s="8" t="s">
        <v>82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54"/>
      <c r="V32" s="54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38">
        <v>36</v>
      </c>
      <c r="AU32" s="79">
        <f t="shared" si="0"/>
        <v>0</v>
      </c>
      <c r="AV32" s="38">
        <f t="shared" si="1"/>
        <v>36</v>
      </c>
      <c r="AW32" s="72"/>
      <c r="AX32" s="72"/>
      <c r="AY32" s="70"/>
    </row>
    <row r="33" spans="1:51" x14ac:dyDescent="0.3">
      <c r="A33" s="21"/>
      <c r="B33" s="10" t="s">
        <v>44</v>
      </c>
      <c r="C33" s="40">
        <f>SUM(C9:C32)</f>
        <v>0</v>
      </c>
      <c r="D33" s="40">
        <f t="shared" ref="D33:AT33" si="2">SUM(D9:D32)</f>
        <v>36</v>
      </c>
      <c r="E33" s="40">
        <f t="shared" si="2"/>
        <v>36</v>
      </c>
      <c r="F33" s="40">
        <f t="shared" si="2"/>
        <v>36</v>
      </c>
      <c r="G33" s="40">
        <f t="shared" si="2"/>
        <v>36</v>
      </c>
      <c r="H33" s="40">
        <f t="shared" si="2"/>
        <v>36</v>
      </c>
      <c r="I33" s="40">
        <f t="shared" si="2"/>
        <v>36</v>
      </c>
      <c r="J33" s="40">
        <f t="shared" si="2"/>
        <v>36</v>
      </c>
      <c r="K33" s="40">
        <f t="shared" si="2"/>
        <v>36</v>
      </c>
      <c r="L33" s="40">
        <f t="shared" si="2"/>
        <v>36</v>
      </c>
      <c r="M33" s="40">
        <f t="shared" si="2"/>
        <v>36</v>
      </c>
      <c r="N33" s="40">
        <f t="shared" si="2"/>
        <v>36</v>
      </c>
      <c r="O33" s="40">
        <f t="shared" si="2"/>
        <v>36</v>
      </c>
      <c r="P33" s="40">
        <f t="shared" si="2"/>
        <v>36</v>
      </c>
      <c r="Q33" s="40">
        <f t="shared" si="2"/>
        <v>36</v>
      </c>
      <c r="R33" s="40">
        <f t="shared" si="2"/>
        <v>36</v>
      </c>
      <c r="S33" s="40">
        <f t="shared" si="2"/>
        <v>36</v>
      </c>
      <c r="T33" s="40">
        <f t="shared" si="2"/>
        <v>36</v>
      </c>
      <c r="U33" s="40">
        <f t="shared" si="2"/>
        <v>0</v>
      </c>
      <c r="V33" s="40">
        <f t="shared" si="2"/>
        <v>0</v>
      </c>
      <c r="W33" s="40">
        <f t="shared" si="2"/>
        <v>36</v>
      </c>
      <c r="X33" s="40">
        <f t="shared" si="2"/>
        <v>36</v>
      </c>
      <c r="Y33" s="40">
        <f t="shared" si="2"/>
        <v>36</v>
      </c>
      <c r="Z33" s="40">
        <f t="shared" si="2"/>
        <v>36</v>
      </c>
      <c r="AA33" s="40">
        <f t="shared" si="2"/>
        <v>36</v>
      </c>
      <c r="AB33" s="40">
        <f t="shared" si="2"/>
        <v>36</v>
      </c>
      <c r="AC33" s="40">
        <f t="shared" si="2"/>
        <v>36</v>
      </c>
      <c r="AD33" s="40">
        <f t="shared" si="2"/>
        <v>36</v>
      </c>
      <c r="AE33" s="40">
        <f t="shared" si="2"/>
        <v>36</v>
      </c>
      <c r="AF33" s="40">
        <f t="shared" si="2"/>
        <v>36</v>
      </c>
      <c r="AG33" s="40">
        <f t="shared" si="2"/>
        <v>36</v>
      </c>
      <c r="AH33" s="40">
        <f t="shared" si="2"/>
        <v>36</v>
      </c>
      <c r="AI33" s="40">
        <f t="shared" si="2"/>
        <v>36</v>
      </c>
      <c r="AJ33" s="40">
        <f t="shared" si="2"/>
        <v>36</v>
      </c>
      <c r="AK33" s="40">
        <f t="shared" si="2"/>
        <v>36</v>
      </c>
      <c r="AL33" s="40">
        <f t="shared" si="2"/>
        <v>36</v>
      </c>
      <c r="AM33" s="40">
        <f t="shared" si="2"/>
        <v>36</v>
      </c>
      <c r="AN33" s="40">
        <f t="shared" si="2"/>
        <v>36</v>
      </c>
      <c r="AO33" s="40">
        <f t="shared" si="2"/>
        <v>36</v>
      </c>
      <c r="AP33" s="40">
        <f t="shared" si="2"/>
        <v>36</v>
      </c>
      <c r="AQ33" s="40">
        <f t="shared" si="2"/>
        <v>36</v>
      </c>
      <c r="AR33" s="40">
        <f t="shared" si="2"/>
        <v>36</v>
      </c>
      <c r="AS33" s="40">
        <f t="shared" si="2"/>
        <v>36</v>
      </c>
      <c r="AT33" s="40">
        <f t="shared" si="2"/>
        <v>36</v>
      </c>
      <c r="AU33" s="80">
        <f t="shared" si="0"/>
        <v>612</v>
      </c>
      <c r="AV33" s="40">
        <f t="shared" si="1"/>
        <v>864</v>
      </c>
    </row>
    <row r="34" spans="1:51" ht="19.5" customHeight="1" x14ac:dyDescent="0.3">
      <c r="A34" s="15"/>
      <c r="B34" s="11" t="s">
        <v>13</v>
      </c>
    </row>
    <row r="35" spans="1:51" ht="19.5" customHeight="1" x14ac:dyDescent="0.3">
      <c r="A35" s="15"/>
      <c r="B35" s="22" t="s">
        <v>66</v>
      </c>
    </row>
    <row r="36" spans="1:51" ht="20.25" customHeight="1" x14ac:dyDescent="0.3">
      <c r="A36" s="15"/>
      <c r="B36" s="12" t="s">
        <v>28</v>
      </c>
    </row>
    <row r="37" spans="1:51" x14ac:dyDescent="0.3">
      <c r="A37" s="15"/>
      <c r="B37" s="12" t="s">
        <v>14</v>
      </c>
    </row>
    <row r="38" spans="1:51" x14ac:dyDescent="0.3">
      <c r="A38" s="15"/>
      <c r="B38" s="12" t="s">
        <v>15</v>
      </c>
    </row>
    <row r="39" spans="1:51" ht="20.25" customHeight="1" x14ac:dyDescent="0.3">
      <c r="A39" s="16"/>
      <c r="B39" s="8" t="s">
        <v>46</v>
      </c>
    </row>
    <row r="40" spans="1:51" s="4" customFormat="1" ht="37.5" x14ac:dyDescent="0.3">
      <c r="A40" s="17"/>
      <c r="B40" s="8" t="s">
        <v>45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71"/>
    </row>
    <row r="41" spans="1:51" s="3" customFormat="1" ht="21.75" customHeight="1" x14ac:dyDescent="0.3">
      <c r="A41" s="17"/>
      <c r="B41" s="13" t="s">
        <v>23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47"/>
    </row>
    <row r="42" spans="1:51" ht="21.75" customHeight="1" x14ac:dyDescent="0.3">
      <c r="A42" s="18"/>
      <c r="B42" s="13" t="s">
        <v>9</v>
      </c>
    </row>
  </sheetData>
  <mergeCells count="12">
    <mergeCell ref="C4:G4"/>
    <mergeCell ref="H4:K4"/>
    <mergeCell ref="A1:A5"/>
    <mergeCell ref="B1:B5"/>
    <mergeCell ref="AQ4:AT4"/>
    <mergeCell ref="Y4:AB4"/>
    <mergeCell ref="AL4:AO4"/>
    <mergeCell ref="L4:P4"/>
    <mergeCell ref="Q4:T4"/>
    <mergeCell ref="U4:X4"/>
    <mergeCell ref="AD4:AG4"/>
    <mergeCell ref="AH4:AK4"/>
  </mergeCells>
  <pageMargins left="0" right="0" top="0" bottom="0.74803149606299213" header="0" footer="0.31496062992125984"/>
  <pageSetup paperSize="9" scale="65" fitToHeight="0" orientation="landscape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Y33"/>
  <sheetViews>
    <sheetView zoomScale="31" zoomScaleNormal="31" zoomScaleSheetLayoutView="48" zoomScalePageLayoutView="60" workbookViewId="0">
      <selection activeCell="BA28" sqref="BA28"/>
    </sheetView>
  </sheetViews>
  <sheetFormatPr defaultRowHeight="18.75" x14ac:dyDescent="0.3"/>
  <cols>
    <col min="1" max="1" width="3.5" style="1" customWidth="1"/>
    <col min="2" max="2" width="14.83203125" style="55" customWidth="1"/>
    <col min="3" max="3" width="5.33203125" style="46" customWidth="1"/>
    <col min="4" max="4" width="5.1640625" style="46" customWidth="1"/>
    <col min="5" max="5" width="4.5" style="46" customWidth="1"/>
    <col min="6" max="7" width="4.33203125" style="46" customWidth="1"/>
    <col min="8" max="8" width="5" style="46" customWidth="1"/>
    <col min="9" max="9" width="5.33203125" style="46" customWidth="1"/>
    <col min="10" max="11" width="4.33203125" style="46" customWidth="1"/>
    <col min="12" max="13" width="4.5" style="46" customWidth="1"/>
    <col min="14" max="14" width="4.83203125" style="46" customWidth="1"/>
    <col min="15" max="15" width="4.5" style="46" customWidth="1"/>
    <col min="16" max="16" width="4.6640625" style="46" customWidth="1"/>
    <col min="17" max="17" width="5.1640625" style="46" customWidth="1"/>
    <col min="18" max="18" width="4.83203125" style="46" customWidth="1"/>
    <col min="19" max="19" width="4.5" style="46" customWidth="1"/>
    <col min="20" max="20" width="4.6640625" style="46" customWidth="1"/>
    <col min="21" max="21" width="5.1640625" style="46" customWidth="1"/>
    <col min="22" max="22" width="5.6640625" style="46" customWidth="1"/>
    <col min="23" max="23" width="4.83203125" style="46" customWidth="1"/>
    <col min="24" max="24" width="5.5" style="46" customWidth="1"/>
    <col min="25" max="25" width="4.83203125" style="46" customWidth="1"/>
    <col min="26" max="26" width="4.33203125" style="46" customWidth="1"/>
    <col min="27" max="27" width="4.6640625" style="46" customWidth="1"/>
    <col min="28" max="29" width="4.83203125" style="46" customWidth="1"/>
    <col min="30" max="30" width="5.33203125" style="46" customWidth="1"/>
    <col min="31" max="31" width="5.6640625" style="46" customWidth="1"/>
    <col min="32" max="33" width="5.1640625" style="46" customWidth="1"/>
    <col min="34" max="34" width="5.5" style="46" customWidth="1"/>
    <col min="35" max="35" width="4.6640625" style="46" customWidth="1"/>
    <col min="36" max="37" width="5.1640625" style="46" customWidth="1"/>
    <col min="38" max="39" width="4.6640625" style="46" customWidth="1"/>
    <col min="40" max="40" width="4.83203125" style="46" customWidth="1"/>
    <col min="41" max="41" width="4.5" style="46" customWidth="1"/>
    <col min="42" max="42" width="4.83203125" style="46" customWidth="1"/>
    <col min="43" max="43" width="5.6640625" style="46" customWidth="1"/>
    <col min="44" max="44" width="5.1640625" style="46" customWidth="1"/>
    <col min="45" max="45" width="6.1640625" style="46" customWidth="1"/>
    <col min="46" max="46" width="5.83203125" style="46" customWidth="1"/>
    <col min="47" max="51" width="8.83203125" style="46"/>
  </cols>
  <sheetData>
    <row r="1" spans="1:48" ht="22.5" customHeight="1" x14ac:dyDescent="0.3">
      <c r="A1" s="117" t="s">
        <v>17</v>
      </c>
      <c r="B1" s="121" t="s">
        <v>27</v>
      </c>
    </row>
    <row r="2" spans="1:48" ht="33" customHeight="1" x14ac:dyDescent="0.3">
      <c r="A2" s="117"/>
      <c r="B2" s="122"/>
    </row>
    <row r="3" spans="1:48" ht="22.5" customHeight="1" x14ac:dyDescent="0.3">
      <c r="A3" s="117"/>
      <c r="B3" s="122"/>
    </row>
    <row r="4" spans="1:48" ht="47.1" customHeight="1" x14ac:dyDescent="0.3">
      <c r="A4" s="117"/>
      <c r="B4" s="122"/>
      <c r="C4" s="123" t="s">
        <v>90</v>
      </c>
      <c r="D4" s="123"/>
      <c r="E4" s="123"/>
      <c r="F4" s="123"/>
      <c r="G4" s="123"/>
      <c r="H4" s="123" t="s">
        <v>91</v>
      </c>
      <c r="I4" s="123"/>
      <c r="J4" s="123"/>
      <c r="K4" s="123"/>
      <c r="L4" s="123" t="s">
        <v>92</v>
      </c>
      <c r="M4" s="123"/>
      <c r="N4" s="123"/>
      <c r="O4" s="123"/>
      <c r="P4" s="123"/>
      <c r="Q4" s="123" t="s">
        <v>93</v>
      </c>
      <c r="R4" s="123"/>
      <c r="S4" s="123"/>
      <c r="T4" s="123"/>
      <c r="U4" s="123" t="s">
        <v>94</v>
      </c>
      <c r="V4" s="123"/>
      <c r="W4" s="123"/>
      <c r="X4" s="123"/>
      <c r="Y4" s="123" t="s">
        <v>95</v>
      </c>
      <c r="Z4" s="123"/>
      <c r="AA4" s="123"/>
      <c r="AB4" s="123"/>
      <c r="AC4" s="7"/>
      <c r="AD4" s="123" t="s">
        <v>96</v>
      </c>
      <c r="AE4" s="123"/>
      <c r="AF4" s="123"/>
      <c r="AG4" s="123"/>
      <c r="AH4" s="123" t="s">
        <v>97</v>
      </c>
      <c r="AI4" s="123"/>
      <c r="AJ4" s="123"/>
      <c r="AK4" s="123"/>
      <c r="AL4" s="123" t="s">
        <v>98</v>
      </c>
      <c r="AM4" s="123"/>
      <c r="AN4" s="123"/>
      <c r="AO4" s="123"/>
      <c r="AP4" s="7"/>
      <c r="AQ4" s="123" t="s">
        <v>99</v>
      </c>
      <c r="AR4" s="123"/>
      <c r="AS4" s="123"/>
      <c r="AT4" s="123"/>
      <c r="AU4" s="37"/>
      <c r="AV4" s="37"/>
    </row>
    <row r="5" spans="1:48" ht="83.45" customHeight="1" x14ac:dyDescent="0.3">
      <c r="A5" s="117"/>
      <c r="B5" s="122"/>
      <c r="C5" s="35" t="s">
        <v>100</v>
      </c>
      <c r="D5" s="35" t="s">
        <v>101</v>
      </c>
      <c r="E5" s="35" t="s">
        <v>102</v>
      </c>
      <c r="F5" s="35" t="s">
        <v>103</v>
      </c>
      <c r="G5" s="35" t="s">
        <v>104</v>
      </c>
      <c r="H5" s="35" t="s">
        <v>105</v>
      </c>
      <c r="I5" s="35" t="s">
        <v>106</v>
      </c>
      <c r="J5" s="35" t="s">
        <v>107</v>
      </c>
      <c r="K5" s="35" t="s">
        <v>108</v>
      </c>
      <c r="L5" s="35" t="s">
        <v>109</v>
      </c>
      <c r="M5" s="35" t="s">
        <v>110</v>
      </c>
      <c r="N5" s="35" t="s">
        <v>111</v>
      </c>
      <c r="O5" s="35" t="s">
        <v>112</v>
      </c>
      <c r="P5" s="35" t="s">
        <v>113</v>
      </c>
      <c r="Q5" s="35" t="s">
        <v>114</v>
      </c>
      <c r="R5" s="35" t="s">
        <v>115</v>
      </c>
      <c r="S5" s="35" t="s">
        <v>116</v>
      </c>
      <c r="T5" s="35" t="s">
        <v>117</v>
      </c>
      <c r="U5" s="36" t="s">
        <v>118</v>
      </c>
      <c r="V5" s="36" t="s">
        <v>119</v>
      </c>
      <c r="W5" s="35" t="s">
        <v>120</v>
      </c>
      <c r="X5" s="35" t="s">
        <v>121</v>
      </c>
      <c r="Y5" s="35" t="s">
        <v>122</v>
      </c>
      <c r="Z5" s="35" t="s">
        <v>123</v>
      </c>
      <c r="AA5" s="35" t="s">
        <v>124</v>
      </c>
      <c r="AB5" s="35" t="s">
        <v>125</v>
      </c>
      <c r="AC5" s="35" t="s">
        <v>126</v>
      </c>
      <c r="AD5" s="35" t="s">
        <v>127</v>
      </c>
      <c r="AE5" s="35" t="s">
        <v>128</v>
      </c>
      <c r="AF5" s="35" t="s">
        <v>129</v>
      </c>
      <c r="AG5" s="35" t="s">
        <v>130</v>
      </c>
      <c r="AH5" s="35" t="s">
        <v>131</v>
      </c>
      <c r="AI5" s="35" t="s">
        <v>132</v>
      </c>
      <c r="AJ5" s="35" t="s">
        <v>133</v>
      </c>
      <c r="AK5" s="35" t="s">
        <v>134</v>
      </c>
      <c r="AL5" s="35" t="s">
        <v>135</v>
      </c>
      <c r="AM5" s="35" t="s">
        <v>136</v>
      </c>
      <c r="AN5" s="35" t="s">
        <v>137</v>
      </c>
      <c r="AO5" s="35" t="s">
        <v>138</v>
      </c>
      <c r="AP5" s="35" t="s">
        <v>139</v>
      </c>
      <c r="AQ5" s="35" t="s">
        <v>140</v>
      </c>
      <c r="AR5" s="35" t="s">
        <v>141</v>
      </c>
      <c r="AS5" s="35" t="s">
        <v>142</v>
      </c>
      <c r="AT5" s="35" t="s">
        <v>143</v>
      </c>
      <c r="AU5" s="41" t="s">
        <v>144</v>
      </c>
      <c r="AV5" s="42" t="s">
        <v>145</v>
      </c>
    </row>
    <row r="6" spans="1:48" ht="21.75" hidden="1" customHeight="1" x14ac:dyDescent="0.3"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8" ht="21.75" customHeight="1" x14ac:dyDescent="0.3">
      <c r="B7" s="56" t="s">
        <v>63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43"/>
      <c r="V7" s="43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8" ht="21.75" customHeight="1" x14ac:dyDescent="0.3">
      <c r="B8" s="57" t="s">
        <v>64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43"/>
      <c r="V8" s="43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8" ht="21.75" customHeight="1" x14ac:dyDescent="0.3">
      <c r="B9" s="58" t="s">
        <v>48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43"/>
      <c r="V9" s="43"/>
      <c r="W9" s="37">
        <v>2</v>
      </c>
      <c r="X9" s="37">
        <v>1</v>
      </c>
      <c r="Y9" s="37">
        <v>2</v>
      </c>
      <c r="Z9" s="37">
        <v>1</v>
      </c>
      <c r="AA9" s="37">
        <v>2</v>
      </c>
      <c r="AB9" s="37">
        <v>1</v>
      </c>
      <c r="AC9" s="37">
        <v>2</v>
      </c>
      <c r="AD9" s="37">
        <v>1</v>
      </c>
      <c r="AE9" s="37">
        <v>2</v>
      </c>
      <c r="AF9" s="37">
        <v>1</v>
      </c>
      <c r="AG9" s="37">
        <v>2</v>
      </c>
      <c r="AH9" s="37">
        <v>1</v>
      </c>
      <c r="AI9" s="37">
        <v>2</v>
      </c>
      <c r="AJ9" s="37">
        <v>1</v>
      </c>
      <c r="AK9" s="37">
        <v>2</v>
      </c>
      <c r="AL9" s="37">
        <v>1</v>
      </c>
      <c r="AM9" s="37"/>
      <c r="AN9" s="37">
        <v>1</v>
      </c>
      <c r="AO9" s="37">
        <v>2</v>
      </c>
      <c r="AP9" s="37">
        <v>1</v>
      </c>
      <c r="AQ9" s="37">
        <v>2</v>
      </c>
      <c r="AR9" s="37"/>
      <c r="AS9" s="37"/>
      <c r="AT9" s="37"/>
      <c r="AU9" s="44">
        <f t="shared" ref="AU9:AU32" si="0">SUM(C9:T9)</f>
        <v>0</v>
      </c>
      <c r="AV9" s="45">
        <f t="shared" ref="AV9:AV32" si="1">SUM(W9:AT9)</f>
        <v>30</v>
      </c>
    </row>
    <row r="10" spans="1:48" ht="21.75" customHeight="1" x14ac:dyDescent="0.3">
      <c r="B10" s="58" t="s">
        <v>49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43"/>
      <c r="V10" s="43"/>
      <c r="W10" s="37">
        <v>2</v>
      </c>
      <c r="X10" s="37">
        <v>2</v>
      </c>
      <c r="Y10" s="37">
        <v>2</v>
      </c>
      <c r="Z10" s="37">
        <v>2</v>
      </c>
      <c r="AA10" s="37">
        <v>2</v>
      </c>
      <c r="AB10" s="37">
        <v>2</v>
      </c>
      <c r="AC10" s="37">
        <v>2</v>
      </c>
      <c r="AD10" s="37">
        <v>2</v>
      </c>
      <c r="AE10" s="37">
        <v>2</v>
      </c>
      <c r="AF10" s="37">
        <v>2</v>
      </c>
      <c r="AG10" s="37">
        <v>2</v>
      </c>
      <c r="AH10" s="37">
        <v>2</v>
      </c>
      <c r="AI10" s="37">
        <v>2</v>
      </c>
      <c r="AJ10" s="37">
        <v>2</v>
      </c>
      <c r="AK10" s="37">
        <v>2</v>
      </c>
      <c r="AL10" s="37">
        <v>2</v>
      </c>
      <c r="AM10" s="37"/>
      <c r="AN10" s="37">
        <v>2</v>
      </c>
      <c r="AO10" s="37">
        <v>2</v>
      </c>
      <c r="AP10" s="37">
        <v>2</v>
      </c>
      <c r="AQ10" s="37">
        <v>2</v>
      </c>
      <c r="AR10" s="37">
        <v>2</v>
      </c>
      <c r="AS10" s="37">
        <v>2</v>
      </c>
      <c r="AT10" s="37">
        <v>4</v>
      </c>
      <c r="AU10" s="44">
        <f t="shared" si="0"/>
        <v>0</v>
      </c>
      <c r="AV10" s="45">
        <f t="shared" si="1"/>
        <v>48</v>
      </c>
    </row>
    <row r="11" spans="1:48" ht="21.75" customHeight="1" x14ac:dyDescent="0.3">
      <c r="B11" s="58" t="s">
        <v>51</v>
      </c>
      <c r="C11" s="37"/>
      <c r="D11" s="37">
        <v>2</v>
      </c>
      <c r="E11" s="37">
        <v>2</v>
      </c>
      <c r="F11" s="37">
        <v>2</v>
      </c>
      <c r="G11" s="37">
        <v>2</v>
      </c>
      <c r="H11" s="37">
        <v>2</v>
      </c>
      <c r="I11" s="37">
        <v>2</v>
      </c>
      <c r="J11" s="37">
        <v>2</v>
      </c>
      <c r="K11" s="37">
        <v>2</v>
      </c>
      <c r="L11" s="37">
        <v>2</v>
      </c>
      <c r="M11" s="37">
        <v>2</v>
      </c>
      <c r="N11" s="37">
        <v>2</v>
      </c>
      <c r="O11" s="37">
        <v>2</v>
      </c>
      <c r="P11" s="37">
        <v>2</v>
      </c>
      <c r="Q11" s="37">
        <v>2</v>
      </c>
      <c r="R11" s="37">
        <v>2</v>
      </c>
      <c r="S11" s="37">
        <v>2</v>
      </c>
      <c r="T11" s="37">
        <v>2</v>
      </c>
      <c r="U11" s="43"/>
      <c r="V11" s="43"/>
      <c r="W11" s="37">
        <v>2</v>
      </c>
      <c r="X11" s="37">
        <v>2</v>
      </c>
      <c r="Y11" s="37">
        <v>2</v>
      </c>
      <c r="Z11" s="37">
        <v>2</v>
      </c>
      <c r="AA11" s="37">
        <v>2</v>
      </c>
      <c r="AB11" s="37">
        <v>2</v>
      </c>
      <c r="AC11" s="37">
        <v>2</v>
      </c>
      <c r="AD11" s="37">
        <v>2</v>
      </c>
      <c r="AE11" s="37">
        <v>2</v>
      </c>
      <c r="AF11" s="37">
        <v>2</v>
      </c>
      <c r="AG11" s="37">
        <v>2</v>
      </c>
      <c r="AH11" s="37">
        <v>2</v>
      </c>
      <c r="AI11" s="37">
        <v>2</v>
      </c>
      <c r="AJ11" s="37">
        <v>2</v>
      </c>
      <c r="AK11" s="37">
        <v>2</v>
      </c>
      <c r="AL11" s="37">
        <v>2</v>
      </c>
      <c r="AM11" s="37">
        <v>2</v>
      </c>
      <c r="AN11" s="37">
        <v>2</v>
      </c>
      <c r="AO11" s="37">
        <v>2</v>
      </c>
      <c r="AP11" s="37">
        <v>2</v>
      </c>
      <c r="AQ11" s="37">
        <v>2</v>
      </c>
      <c r="AR11" s="37">
        <v>2</v>
      </c>
      <c r="AS11" s="37">
        <v>2</v>
      </c>
      <c r="AT11" s="37">
        <v>2</v>
      </c>
      <c r="AU11" s="44">
        <f t="shared" si="0"/>
        <v>34</v>
      </c>
      <c r="AV11" s="45">
        <f t="shared" si="1"/>
        <v>48</v>
      </c>
    </row>
    <row r="12" spans="1:48" ht="21.75" customHeight="1" x14ac:dyDescent="0.3">
      <c r="B12" s="58" t="s">
        <v>52</v>
      </c>
      <c r="C12" s="37"/>
      <c r="D12" s="37">
        <v>4</v>
      </c>
      <c r="E12" s="37">
        <v>3</v>
      </c>
      <c r="F12" s="37">
        <v>4</v>
      </c>
      <c r="G12" s="37">
        <v>3</v>
      </c>
      <c r="H12" s="37">
        <v>4</v>
      </c>
      <c r="I12" s="37">
        <v>3</v>
      </c>
      <c r="J12" s="37">
        <v>4</v>
      </c>
      <c r="K12" s="37">
        <v>3</v>
      </c>
      <c r="L12" s="37">
        <v>4</v>
      </c>
      <c r="M12" s="37">
        <v>3</v>
      </c>
      <c r="N12" s="37">
        <v>3</v>
      </c>
      <c r="O12" s="37">
        <v>3</v>
      </c>
      <c r="P12" s="37">
        <v>3</v>
      </c>
      <c r="Q12" s="37">
        <v>3</v>
      </c>
      <c r="R12" s="37">
        <v>3</v>
      </c>
      <c r="S12" s="37">
        <v>3</v>
      </c>
      <c r="T12" s="37">
        <v>3</v>
      </c>
      <c r="U12" s="43"/>
      <c r="V12" s="43"/>
      <c r="W12" s="37">
        <v>4</v>
      </c>
      <c r="X12" s="37">
        <v>4</v>
      </c>
      <c r="Y12" s="37">
        <v>4</v>
      </c>
      <c r="Z12" s="37">
        <v>4</v>
      </c>
      <c r="AA12" s="37">
        <v>4</v>
      </c>
      <c r="AB12" s="37">
        <v>4</v>
      </c>
      <c r="AC12" s="37">
        <v>3</v>
      </c>
      <c r="AD12" s="37">
        <v>4</v>
      </c>
      <c r="AE12" s="37">
        <v>3</v>
      </c>
      <c r="AF12" s="37">
        <v>4</v>
      </c>
      <c r="AG12" s="37">
        <v>3</v>
      </c>
      <c r="AH12" s="37">
        <v>4</v>
      </c>
      <c r="AI12" s="37">
        <v>3</v>
      </c>
      <c r="AJ12" s="37">
        <v>4</v>
      </c>
      <c r="AK12" s="37">
        <v>3</v>
      </c>
      <c r="AL12" s="37">
        <v>3</v>
      </c>
      <c r="AM12" s="37">
        <v>3</v>
      </c>
      <c r="AN12" s="37">
        <v>3</v>
      </c>
      <c r="AO12" s="37">
        <v>4</v>
      </c>
      <c r="AP12" s="37">
        <v>4</v>
      </c>
      <c r="AQ12" s="37">
        <v>4</v>
      </c>
      <c r="AR12" s="37">
        <v>4</v>
      </c>
      <c r="AS12" s="37">
        <v>4</v>
      </c>
      <c r="AT12" s="37">
        <v>3</v>
      </c>
      <c r="AU12" s="44">
        <f t="shared" si="0"/>
        <v>56</v>
      </c>
      <c r="AV12" s="45">
        <f t="shared" si="1"/>
        <v>87</v>
      </c>
    </row>
    <row r="13" spans="1:48" ht="21.75" customHeight="1" x14ac:dyDescent="0.3">
      <c r="B13" s="58" t="s">
        <v>53</v>
      </c>
      <c r="C13" s="37" t="s">
        <v>65</v>
      </c>
      <c r="D13" s="37">
        <v>2</v>
      </c>
      <c r="E13" s="37">
        <v>2</v>
      </c>
      <c r="F13" s="37">
        <v>2</v>
      </c>
      <c r="G13" s="37">
        <v>2</v>
      </c>
      <c r="H13" s="37">
        <v>2</v>
      </c>
      <c r="I13" s="37">
        <v>2</v>
      </c>
      <c r="J13" s="37">
        <v>3</v>
      </c>
      <c r="K13" s="37">
        <v>2</v>
      </c>
      <c r="L13" s="37">
        <v>3</v>
      </c>
      <c r="M13" s="37">
        <v>2</v>
      </c>
      <c r="N13" s="37">
        <v>3</v>
      </c>
      <c r="O13" s="37">
        <v>2</v>
      </c>
      <c r="P13" s="37">
        <v>3</v>
      </c>
      <c r="Q13" s="37">
        <v>2</v>
      </c>
      <c r="R13" s="37">
        <v>3</v>
      </c>
      <c r="S13" s="37">
        <v>2</v>
      </c>
      <c r="T13" s="37">
        <v>3</v>
      </c>
      <c r="U13" s="43"/>
      <c r="V13" s="43"/>
      <c r="W13" s="37">
        <v>3</v>
      </c>
      <c r="X13" s="37">
        <v>2</v>
      </c>
      <c r="Y13" s="37">
        <v>3</v>
      </c>
      <c r="Z13" s="37">
        <v>2</v>
      </c>
      <c r="AA13" s="37">
        <v>3</v>
      </c>
      <c r="AB13" s="37">
        <v>2</v>
      </c>
      <c r="AC13" s="37">
        <v>3</v>
      </c>
      <c r="AD13" s="37">
        <v>2</v>
      </c>
      <c r="AE13" s="37">
        <v>3</v>
      </c>
      <c r="AF13" s="37">
        <v>2</v>
      </c>
      <c r="AG13" s="37">
        <v>3</v>
      </c>
      <c r="AH13" s="37">
        <v>2</v>
      </c>
      <c r="AI13" s="37">
        <v>3</v>
      </c>
      <c r="AJ13" s="37">
        <v>2</v>
      </c>
      <c r="AK13" s="37">
        <v>3</v>
      </c>
      <c r="AL13" s="37"/>
      <c r="AM13" s="37">
        <v>2</v>
      </c>
      <c r="AN13" s="37">
        <v>2</v>
      </c>
      <c r="AO13" s="37">
        <v>3</v>
      </c>
      <c r="AP13" s="37">
        <v>2</v>
      </c>
      <c r="AQ13" s="37">
        <v>3</v>
      </c>
      <c r="AR13" s="37">
        <v>2</v>
      </c>
      <c r="AS13" s="37">
        <v>3</v>
      </c>
      <c r="AT13" s="37">
        <v>2</v>
      </c>
      <c r="AU13" s="44">
        <f t="shared" si="0"/>
        <v>40</v>
      </c>
      <c r="AV13" s="45">
        <f t="shared" si="1"/>
        <v>57</v>
      </c>
    </row>
    <row r="14" spans="1:48" ht="21.75" customHeight="1" x14ac:dyDescent="0.3">
      <c r="B14" s="58" t="s">
        <v>83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43"/>
      <c r="V14" s="43"/>
      <c r="W14" s="37">
        <v>4</v>
      </c>
      <c r="X14" s="37">
        <v>4</v>
      </c>
      <c r="Y14" s="37">
        <v>4</v>
      </c>
      <c r="Z14" s="37">
        <v>4</v>
      </c>
      <c r="AA14" s="37">
        <v>4</v>
      </c>
      <c r="AB14" s="37">
        <v>4</v>
      </c>
      <c r="AC14" s="37">
        <v>4</v>
      </c>
      <c r="AD14" s="37">
        <v>4</v>
      </c>
      <c r="AE14" s="37">
        <v>4</v>
      </c>
      <c r="AF14" s="37">
        <v>4</v>
      </c>
      <c r="AG14" s="37">
        <v>4</v>
      </c>
      <c r="AH14" s="37">
        <v>4</v>
      </c>
      <c r="AI14" s="37">
        <v>4</v>
      </c>
      <c r="AJ14" s="37">
        <v>4</v>
      </c>
      <c r="AK14" s="37">
        <v>4</v>
      </c>
      <c r="AL14" s="37">
        <v>4</v>
      </c>
      <c r="AM14" s="37">
        <v>2</v>
      </c>
      <c r="AN14" s="37">
        <v>2</v>
      </c>
      <c r="AO14" s="37">
        <v>4</v>
      </c>
      <c r="AP14" s="37">
        <v>4</v>
      </c>
      <c r="AQ14" s="37">
        <v>4</v>
      </c>
      <c r="AR14" s="37">
        <v>4</v>
      </c>
      <c r="AS14" s="37">
        <v>4</v>
      </c>
      <c r="AT14" s="37">
        <v>2</v>
      </c>
      <c r="AU14" s="44">
        <f t="shared" si="0"/>
        <v>0</v>
      </c>
      <c r="AV14" s="45">
        <f t="shared" si="1"/>
        <v>90</v>
      </c>
    </row>
    <row r="15" spans="1:48" ht="21.75" customHeight="1" x14ac:dyDescent="0.3">
      <c r="B15" s="58" t="s">
        <v>55</v>
      </c>
      <c r="C15" s="37">
        <v>4</v>
      </c>
      <c r="D15" s="37">
        <v>4</v>
      </c>
      <c r="E15" s="37">
        <v>4</v>
      </c>
      <c r="F15" s="37">
        <v>4</v>
      </c>
      <c r="G15" s="37">
        <v>4</v>
      </c>
      <c r="H15" s="37">
        <v>4</v>
      </c>
      <c r="I15" s="37">
        <v>4</v>
      </c>
      <c r="J15" s="37">
        <v>4</v>
      </c>
      <c r="K15" s="37">
        <v>4</v>
      </c>
      <c r="L15" s="37">
        <v>4</v>
      </c>
      <c r="M15" s="37">
        <v>4</v>
      </c>
      <c r="N15" s="37">
        <v>4</v>
      </c>
      <c r="O15" s="37">
        <v>4</v>
      </c>
      <c r="P15" s="37">
        <v>4</v>
      </c>
      <c r="Q15" s="37">
        <v>4</v>
      </c>
      <c r="R15" s="37">
        <v>4</v>
      </c>
      <c r="S15" s="37">
        <v>4</v>
      </c>
      <c r="T15" s="53">
        <v>4</v>
      </c>
      <c r="U15" s="43"/>
      <c r="V15" s="43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44">
        <f t="shared" si="0"/>
        <v>72</v>
      </c>
      <c r="AV15" s="45">
        <f t="shared" si="1"/>
        <v>0</v>
      </c>
    </row>
    <row r="16" spans="1:48" ht="21.75" customHeight="1" x14ac:dyDescent="0.3">
      <c r="B16" s="58" t="s">
        <v>62</v>
      </c>
      <c r="C16" s="37"/>
      <c r="D16" s="37">
        <v>5</v>
      </c>
      <c r="E16" s="37">
        <v>5</v>
      </c>
      <c r="F16" s="37">
        <v>5</v>
      </c>
      <c r="G16" s="37">
        <v>5</v>
      </c>
      <c r="H16" s="37">
        <v>5</v>
      </c>
      <c r="I16" s="37">
        <v>5</v>
      </c>
      <c r="J16" s="37">
        <v>5</v>
      </c>
      <c r="K16" s="37">
        <v>5</v>
      </c>
      <c r="L16" s="37">
        <v>5</v>
      </c>
      <c r="M16" s="37">
        <v>5</v>
      </c>
      <c r="N16" s="37">
        <v>5</v>
      </c>
      <c r="O16" s="37">
        <v>5</v>
      </c>
      <c r="P16" s="37">
        <v>5</v>
      </c>
      <c r="Q16" s="37">
        <v>5</v>
      </c>
      <c r="R16" s="37">
        <v>5</v>
      </c>
      <c r="S16" s="37">
        <v>5</v>
      </c>
      <c r="T16" s="37"/>
      <c r="U16" s="43"/>
      <c r="V16" s="43"/>
      <c r="W16" s="37">
        <v>5</v>
      </c>
      <c r="X16" s="37">
        <v>5</v>
      </c>
      <c r="Y16" s="37">
        <v>5</v>
      </c>
      <c r="Z16" s="37">
        <v>5</v>
      </c>
      <c r="AA16" s="37">
        <v>5</v>
      </c>
      <c r="AB16" s="37">
        <v>5</v>
      </c>
      <c r="AC16" s="37">
        <v>5</v>
      </c>
      <c r="AD16" s="37">
        <v>5</v>
      </c>
      <c r="AE16" s="37">
        <v>5</v>
      </c>
      <c r="AF16" s="37">
        <v>5</v>
      </c>
      <c r="AG16" s="37">
        <v>5</v>
      </c>
      <c r="AH16" s="37">
        <v>5</v>
      </c>
      <c r="AI16" s="37">
        <v>5</v>
      </c>
      <c r="AJ16" s="37">
        <v>5</v>
      </c>
      <c r="AK16" s="37">
        <v>5</v>
      </c>
      <c r="AL16" s="37">
        <v>4</v>
      </c>
      <c r="AM16" s="37">
        <v>5</v>
      </c>
      <c r="AN16" s="37">
        <v>4</v>
      </c>
      <c r="AO16" s="37">
        <v>5</v>
      </c>
      <c r="AP16" s="37">
        <v>4</v>
      </c>
      <c r="AQ16" s="37">
        <v>5</v>
      </c>
      <c r="AR16" s="37">
        <v>4</v>
      </c>
      <c r="AS16" s="37">
        <v>5</v>
      </c>
      <c r="AT16" s="37">
        <v>4</v>
      </c>
      <c r="AU16" s="44">
        <f t="shared" si="0"/>
        <v>80</v>
      </c>
      <c r="AV16" s="45">
        <f t="shared" si="1"/>
        <v>115</v>
      </c>
    </row>
    <row r="17" spans="1:51" ht="21.75" customHeight="1" x14ac:dyDescent="0.3">
      <c r="B17" s="58" t="s">
        <v>56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43"/>
      <c r="V17" s="43"/>
      <c r="W17" s="37">
        <v>4</v>
      </c>
      <c r="X17" s="37">
        <v>5</v>
      </c>
      <c r="Y17" s="37">
        <v>5</v>
      </c>
      <c r="Z17" s="37">
        <v>6</v>
      </c>
      <c r="AA17" s="37">
        <v>6</v>
      </c>
      <c r="AB17" s="37">
        <v>2</v>
      </c>
      <c r="AC17" s="37">
        <v>1</v>
      </c>
      <c r="AD17" s="37">
        <v>6</v>
      </c>
      <c r="AE17" s="37"/>
      <c r="AF17" s="37">
        <v>6</v>
      </c>
      <c r="AG17" s="37"/>
      <c r="AH17" s="37">
        <v>4</v>
      </c>
      <c r="AI17" s="37"/>
      <c r="AJ17" s="37">
        <v>4</v>
      </c>
      <c r="AK17" s="37">
        <v>1</v>
      </c>
      <c r="AL17" s="37"/>
      <c r="AM17" s="37"/>
      <c r="AN17" s="37">
        <v>2</v>
      </c>
      <c r="AO17" s="37">
        <v>5</v>
      </c>
      <c r="AP17" s="37">
        <v>3</v>
      </c>
      <c r="AQ17" s="37">
        <v>5</v>
      </c>
      <c r="AR17" s="37">
        <v>4</v>
      </c>
      <c r="AS17" s="37">
        <v>6</v>
      </c>
      <c r="AT17" s="53">
        <v>3</v>
      </c>
      <c r="AU17" s="44">
        <f t="shared" si="0"/>
        <v>0</v>
      </c>
      <c r="AV17" s="45">
        <f t="shared" si="1"/>
        <v>78</v>
      </c>
    </row>
    <row r="18" spans="1:51" ht="21.75" customHeight="1" x14ac:dyDescent="0.3">
      <c r="B18" s="58" t="s">
        <v>57</v>
      </c>
      <c r="C18" s="37"/>
      <c r="D18" s="37">
        <v>3</v>
      </c>
      <c r="E18" s="37">
        <v>2</v>
      </c>
      <c r="F18" s="37">
        <v>3</v>
      </c>
      <c r="G18" s="37">
        <v>2</v>
      </c>
      <c r="H18" s="37">
        <v>4</v>
      </c>
      <c r="I18" s="37">
        <v>2</v>
      </c>
      <c r="J18" s="37">
        <v>2</v>
      </c>
      <c r="K18" s="37">
        <v>2</v>
      </c>
      <c r="L18" s="37">
        <v>2</v>
      </c>
      <c r="M18" s="37"/>
      <c r="N18" s="37">
        <v>2</v>
      </c>
      <c r="O18" s="37">
        <v>2</v>
      </c>
      <c r="P18" s="37">
        <v>2</v>
      </c>
      <c r="Q18" s="37">
        <v>2</v>
      </c>
      <c r="R18" s="37">
        <v>2</v>
      </c>
      <c r="S18" s="37">
        <v>2</v>
      </c>
      <c r="T18" s="53">
        <v>2</v>
      </c>
      <c r="U18" s="43"/>
      <c r="V18" s="43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44">
        <f t="shared" si="0"/>
        <v>36</v>
      </c>
      <c r="AV18" s="45">
        <f t="shared" si="1"/>
        <v>0</v>
      </c>
    </row>
    <row r="19" spans="1:51" ht="26.45" customHeight="1" x14ac:dyDescent="0.3">
      <c r="B19" s="58" t="s">
        <v>0</v>
      </c>
      <c r="C19" s="37"/>
      <c r="D19" s="37">
        <v>2</v>
      </c>
      <c r="E19" s="37">
        <v>2</v>
      </c>
      <c r="F19" s="37">
        <v>2</v>
      </c>
      <c r="G19" s="37">
        <v>2</v>
      </c>
      <c r="H19" s="37">
        <v>2</v>
      </c>
      <c r="I19" s="37">
        <v>2</v>
      </c>
      <c r="J19" s="37">
        <v>2</v>
      </c>
      <c r="K19" s="37">
        <v>2</v>
      </c>
      <c r="L19" s="37">
        <v>2</v>
      </c>
      <c r="M19" s="37">
        <v>2</v>
      </c>
      <c r="N19" s="37">
        <v>2</v>
      </c>
      <c r="O19" s="37">
        <v>2</v>
      </c>
      <c r="P19" s="37">
        <v>2</v>
      </c>
      <c r="Q19" s="37">
        <v>2</v>
      </c>
      <c r="R19" s="37">
        <v>2</v>
      </c>
      <c r="S19" s="37">
        <v>2</v>
      </c>
      <c r="T19" s="37">
        <v>2</v>
      </c>
      <c r="U19" s="43"/>
      <c r="V19" s="43"/>
      <c r="W19" s="37">
        <v>2</v>
      </c>
      <c r="X19" s="37"/>
      <c r="Y19" s="37">
        <v>2</v>
      </c>
      <c r="Z19" s="37"/>
      <c r="AA19" s="37">
        <v>2</v>
      </c>
      <c r="AB19" s="37"/>
      <c r="AC19" s="37">
        <v>2</v>
      </c>
      <c r="AD19" s="37">
        <v>2</v>
      </c>
      <c r="AE19" s="37">
        <v>2</v>
      </c>
      <c r="AF19" s="37">
        <v>2</v>
      </c>
      <c r="AG19" s="37">
        <v>2</v>
      </c>
      <c r="AH19" s="37">
        <v>2</v>
      </c>
      <c r="AI19" s="37">
        <v>2</v>
      </c>
      <c r="AJ19" s="37">
        <v>2</v>
      </c>
      <c r="AK19" s="37"/>
      <c r="AL19" s="37">
        <v>2</v>
      </c>
      <c r="AM19" s="37">
        <v>2</v>
      </c>
      <c r="AN19" s="37">
        <v>2</v>
      </c>
      <c r="AO19" s="37"/>
      <c r="AP19" s="37">
        <v>2</v>
      </c>
      <c r="AQ19" s="37">
        <v>2</v>
      </c>
      <c r="AR19" s="37">
        <v>2</v>
      </c>
      <c r="AS19" s="37">
        <v>2</v>
      </c>
      <c r="AT19" s="37">
        <v>2</v>
      </c>
      <c r="AU19" s="44">
        <f t="shared" si="0"/>
        <v>34</v>
      </c>
      <c r="AV19" s="45">
        <f t="shared" si="1"/>
        <v>38</v>
      </c>
    </row>
    <row r="20" spans="1:51" ht="21.75" customHeight="1" x14ac:dyDescent="0.3">
      <c r="B20" s="58" t="s">
        <v>58</v>
      </c>
      <c r="C20" s="37">
        <v>4</v>
      </c>
      <c r="D20" s="37">
        <v>4</v>
      </c>
      <c r="E20" s="37">
        <v>4</v>
      </c>
      <c r="F20" s="37">
        <v>4</v>
      </c>
      <c r="G20" s="37">
        <v>4</v>
      </c>
      <c r="H20" s="37">
        <v>4</v>
      </c>
      <c r="I20" s="37">
        <v>4</v>
      </c>
      <c r="J20" s="37">
        <v>4</v>
      </c>
      <c r="K20" s="37">
        <v>4</v>
      </c>
      <c r="L20" s="37">
        <v>4</v>
      </c>
      <c r="M20" s="37">
        <v>4</v>
      </c>
      <c r="N20" s="37">
        <v>4</v>
      </c>
      <c r="O20" s="37">
        <v>4</v>
      </c>
      <c r="P20" s="37">
        <v>4</v>
      </c>
      <c r="Q20" s="37">
        <v>4</v>
      </c>
      <c r="R20" s="37">
        <v>4</v>
      </c>
      <c r="S20" s="37">
        <v>4</v>
      </c>
      <c r="T20" s="53">
        <v>4</v>
      </c>
      <c r="U20" s="43"/>
      <c r="V20" s="43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44">
        <f t="shared" si="0"/>
        <v>72</v>
      </c>
      <c r="AV20" s="45">
        <f t="shared" si="1"/>
        <v>0</v>
      </c>
    </row>
    <row r="21" spans="1:51" ht="42.75" customHeight="1" x14ac:dyDescent="0.3">
      <c r="B21" s="57" t="s">
        <v>59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43"/>
      <c r="V21" s="43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44">
        <f t="shared" si="0"/>
        <v>0</v>
      </c>
      <c r="AV21" s="45">
        <f t="shared" si="1"/>
        <v>0</v>
      </c>
    </row>
    <row r="22" spans="1:51" ht="21.75" customHeight="1" x14ac:dyDescent="0.3">
      <c r="B22" s="59" t="s">
        <v>60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43"/>
      <c r="V22" s="43"/>
      <c r="W22" s="37"/>
      <c r="X22" s="37">
        <v>2</v>
      </c>
      <c r="Y22" s="37"/>
      <c r="Z22" s="37">
        <v>2</v>
      </c>
      <c r="AA22" s="37"/>
      <c r="AB22" s="37">
        <v>2</v>
      </c>
      <c r="AC22" s="37"/>
      <c r="AD22" s="37">
        <v>2</v>
      </c>
      <c r="AE22" s="37">
        <v>1</v>
      </c>
      <c r="AF22" s="37">
        <v>2</v>
      </c>
      <c r="AG22" s="37">
        <v>2</v>
      </c>
      <c r="AH22" s="37">
        <v>2</v>
      </c>
      <c r="AI22" s="37">
        <v>2</v>
      </c>
      <c r="AJ22" s="37">
        <v>2</v>
      </c>
      <c r="AK22" s="37">
        <v>2</v>
      </c>
      <c r="AL22" s="37">
        <v>2</v>
      </c>
      <c r="AM22" s="37">
        <v>2</v>
      </c>
      <c r="AN22" s="37">
        <v>2</v>
      </c>
      <c r="AO22" s="37">
        <v>2</v>
      </c>
      <c r="AP22" s="37">
        <v>2</v>
      </c>
      <c r="AQ22" s="37">
        <v>2</v>
      </c>
      <c r="AR22" s="37">
        <v>2</v>
      </c>
      <c r="AS22" s="37">
        <v>2</v>
      </c>
      <c r="AT22" s="53">
        <v>2</v>
      </c>
      <c r="AU22" s="44">
        <f t="shared" si="0"/>
        <v>0</v>
      </c>
      <c r="AV22" s="45">
        <f t="shared" si="1"/>
        <v>39</v>
      </c>
    </row>
    <row r="23" spans="1:51" ht="21.75" customHeight="1" x14ac:dyDescent="0.3">
      <c r="B23" s="60" t="s">
        <v>61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43"/>
      <c r="V23" s="43"/>
      <c r="W23" s="37"/>
      <c r="X23" s="37"/>
      <c r="Y23" s="37"/>
      <c r="Z23" s="37"/>
      <c r="AA23" s="37"/>
      <c r="AB23" s="37">
        <v>6</v>
      </c>
      <c r="AC23" s="37"/>
      <c r="AD23" s="37"/>
      <c r="AE23" s="37"/>
      <c r="AF23" s="37"/>
      <c r="AG23" s="37"/>
      <c r="AH23" s="37"/>
      <c r="AI23" s="37"/>
      <c r="AJ23" s="37"/>
      <c r="AK23" s="37"/>
      <c r="AL23" s="37">
        <v>6</v>
      </c>
      <c r="AM23" s="37">
        <v>6</v>
      </c>
      <c r="AN23" s="37"/>
      <c r="AO23" s="37"/>
      <c r="AP23" s="37"/>
      <c r="AQ23" s="37"/>
      <c r="AR23" s="37"/>
      <c r="AS23" s="37"/>
      <c r="AT23" s="37"/>
      <c r="AU23" s="44">
        <f t="shared" si="0"/>
        <v>0</v>
      </c>
      <c r="AV23" s="45">
        <f t="shared" si="1"/>
        <v>18</v>
      </c>
    </row>
    <row r="24" spans="1:51" s="24" customFormat="1" ht="41.1" customHeight="1" x14ac:dyDescent="0.3">
      <c r="A24" s="9" t="s">
        <v>33</v>
      </c>
      <c r="B24" s="61" t="s">
        <v>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43"/>
      <c r="V24" s="43"/>
      <c r="W24" s="37">
        <v>2</v>
      </c>
      <c r="X24" s="37">
        <v>2</v>
      </c>
      <c r="Y24" s="37">
        <v>2</v>
      </c>
      <c r="Z24" s="37">
        <v>3</v>
      </c>
      <c r="AA24" s="37">
        <v>2</v>
      </c>
      <c r="AB24" s="37">
        <v>2</v>
      </c>
      <c r="AC24" s="37">
        <v>2</v>
      </c>
      <c r="AD24" s="37">
        <v>2</v>
      </c>
      <c r="AE24" s="37">
        <v>2</v>
      </c>
      <c r="AF24" s="37">
        <v>2</v>
      </c>
      <c r="AG24" s="37">
        <v>2</v>
      </c>
      <c r="AH24" s="37">
        <v>2</v>
      </c>
      <c r="AI24" s="37">
        <v>2</v>
      </c>
      <c r="AJ24" s="37">
        <v>2</v>
      </c>
      <c r="AK24" s="37">
        <v>2</v>
      </c>
      <c r="AL24" s="37">
        <v>1</v>
      </c>
      <c r="AM24" s="37">
        <v>2</v>
      </c>
      <c r="AN24" s="53">
        <v>2</v>
      </c>
      <c r="AO24" s="37"/>
      <c r="AP24" s="37"/>
      <c r="AQ24" s="37"/>
      <c r="AR24" s="37"/>
      <c r="AS24" s="37"/>
      <c r="AT24" s="37"/>
      <c r="AU24" s="44">
        <f t="shared" si="0"/>
        <v>0</v>
      </c>
      <c r="AV24" s="45">
        <f>SUM(W24:AT24)</f>
        <v>36</v>
      </c>
      <c r="AW24" s="46"/>
      <c r="AX24" s="46"/>
      <c r="AY24" s="46"/>
    </row>
    <row r="25" spans="1:51" s="24" customFormat="1" ht="22.5" customHeight="1" x14ac:dyDescent="0.3">
      <c r="A25" s="9" t="s">
        <v>67</v>
      </c>
      <c r="B25" s="61" t="s">
        <v>69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43"/>
      <c r="V25" s="43"/>
      <c r="W25" s="37">
        <v>2</v>
      </c>
      <c r="X25" s="37">
        <v>3</v>
      </c>
      <c r="Y25" s="37">
        <v>3</v>
      </c>
      <c r="Z25" s="37">
        <v>3</v>
      </c>
      <c r="AA25" s="37">
        <v>2</v>
      </c>
      <c r="AB25" s="37">
        <v>2</v>
      </c>
      <c r="AC25" s="37">
        <v>2</v>
      </c>
      <c r="AD25" s="37">
        <v>2</v>
      </c>
      <c r="AE25" s="37">
        <v>2</v>
      </c>
      <c r="AF25" s="37">
        <v>2</v>
      </c>
      <c r="AG25" s="37">
        <v>1</v>
      </c>
      <c r="AH25" s="37">
        <v>2</v>
      </c>
      <c r="AI25" s="37">
        <v>1</v>
      </c>
      <c r="AJ25" s="37">
        <v>2</v>
      </c>
      <c r="AK25" s="37">
        <v>2</v>
      </c>
      <c r="AL25" s="37">
        <v>1</v>
      </c>
      <c r="AM25" s="37">
        <v>2</v>
      </c>
      <c r="AN25" s="53">
        <v>2</v>
      </c>
      <c r="AO25" s="37"/>
      <c r="AP25" s="37"/>
      <c r="AQ25" s="37"/>
      <c r="AR25" s="37"/>
      <c r="AS25" s="37"/>
      <c r="AT25" s="37"/>
      <c r="AU25" s="44">
        <f t="shared" si="0"/>
        <v>0</v>
      </c>
      <c r="AV25" s="45">
        <f t="shared" si="1"/>
        <v>36</v>
      </c>
      <c r="AW25" s="46"/>
      <c r="AX25" s="46"/>
      <c r="AY25" s="46"/>
    </row>
    <row r="26" spans="1:51" s="24" customFormat="1" ht="22.5" customHeight="1" x14ac:dyDescent="0.3">
      <c r="A26" s="9" t="s">
        <v>75</v>
      </c>
      <c r="B26" s="61" t="s">
        <v>68</v>
      </c>
      <c r="C26" s="37"/>
      <c r="D26" s="37">
        <v>3</v>
      </c>
      <c r="E26" s="37">
        <v>2</v>
      </c>
      <c r="F26" s="37">
        <v>3</v>
      </c>
      <c r="G26" s="37">
        <v>2</v>
      </c>
      <c r="H26" s="37">
        <v>2</v>
      </c>
      <c r="I26" s="37">
        <v>2</v>
      </c>
      <c r="J26" s="37">
        <v>3</v>
      </c>
      <c r="K26" s="37">
        <v>2</v>
      </c>
      <c r="L26" s="37">
        <v>3</v>
      </c>
      <c r="M26" s="37"/>
      <c r="N26" s="37">
        <v>2</v>
      </c>
      <c r="O26" s="37">
        <v>2</v>
      </c>
      <c r="P26" s="37">
        <v>2</v>
      </c>
      <c r="Q26" s="37">
        <v>2</v>
      </c>
      <c r="R26" s="37">
        <v>2</v>
      </c>
      <c r="S26" s="37">
        <v>2</v>
      </c>
      <c r="T26" s="53">
        <v>2</v>
      </c>
      <c r="U26" s="43"/>
      <c r="V26" s="43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44">
        <f t="shared" si="0"/>
        <v>36</v>
      </c>
      <c r="AV26" s="45">
        <f t="shared" si="1"/>
        <v>0</v>
      </c>
      <c r="AW26" s="46"/>
      <c r="AX26" s="46"/>
      <c r="AY26" s="46"/>
    </row>
    <row r="27" spans="1:51" ht="24" customHeight="1" x14ac:dyDescent="0.3">
      <c r="A27" s="9" t="s">
        <v>36</v>
      </c>
      <c r="B27" s="61" t="s">
        <v>76</v>
      </c>
      <c r="C27" s="37"/>
      <c r="D27" s="37">
        <v>2</v>
      </c>
      <c r="E27" s="37">
        <v>2</v>
      </c>
      <c r="F27" s="37">
        <v>2</v>
      </c>
      <c r="G27" s="37">
        <v>2</v>
      </c>
      <c r="H27" s="37">
        <v>2</v>
      </c>
      <c r="I27" s="37">
        <v>2</v>
      </c>
      <c r="J27" s="37">
        <v>2</v>
      </c>
      <c r="K27" s="37">
        <v>2</v>
      </c>
      <c r="L27" s="37">
        <v>2</v>
      </c>
      <c r="M27" s="37"/>
      <c r="N27" s="37">
        <v>4</v>
      </c>
      <c r="O27" s="37">
        <v>2</v>
      </c>
      <c r="P27" s="37">
        <v>4</v>
      </c>
      <c r="Q27" s="37">
        <v>2</v>
      </c>
      <c r="R27" s="37">
        <v>2</v>
      </c>
      <c r="S27" s="37">
        <v>2</v>
      </c>
      <c r="T27" s="53">
        <v>2</v>
      </c>
      <c r="U27" s="43"/>
      <c r="V27" s="43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44">
        <f t="shared" si="0"/>
        <v>36</v>
      </c>
      <c r="AV27" s="45">
        <f t="shared" si="1"/>
        <v>0</v>
      </c>
    </row>
    <row r="28" spans="1:51" s="6" customFormat="1" ht="80.25" customHeight="1" x14ac:dyDescent="0.3">
      <c r="A28" s="27" t="s">
        <v>38</v>
      </c>
      <c r="B28" s="63" t="s">
        <v>89</v>
      </c>
      <c r="C28" s="38"/>
      <c r="D28" s="38">
        <v>5</v>
      </c>
      <c r="E28" s="38">
        <v>2</v>
      </c>
      <c r="F28" s="38">
        <v>5</v>
      </c>
      <c r="G28" s="38">
        <v>2</v>
      </c>
      <c r="H28" s="38">
        <v>5</v>
      </c>
      <c r="I28" s="38">
        <v>2</v>
      </c>
      <c r="J28" s="38">
        <v>5</v>
      </c>
      <c r="K28" s="38">
        <v>2</v>
      </c>
      <c r="L28" s="38">
        <v>5</v>
      </c>
      <c r="M28" s="38">
        <v>2</v>
      </c>
      <c r="N28" s="38">
        <v>5</v>
      </c>
      <c r="O28" s="38">
        <v>2</v>
      </c>
      <c r="P28" s="38">
        <v>5</v>
      </c>
      <c r="Q28" s="38">
        <v>2</v>
      </c>
      <c r="R28" s="38">
        <v>7</v>
      </c>
      <c r="S28" s="38">
        <v>2</v>
      </c>
      <c r="T28" s="38">
        <v>4</v>
      </c>
      <c r="U28" s="54"/>
      <c r="V28" s="54"/>
      <c r="W28" s="38">
        <v>4</v>
      </c>
      <c r="X28" s="38">
        <v>4</v>
      </c>
      <c r="Y28" s="38">
        <v>2</v>
      </c>
      <c r="Z28" s="38">
        <v>2</v>
      </c>
      <c r="AA28" s="38">
        <v>2</v>
      </c>
      <c r="AB28" s="38">
        <v>2</v>
      </c>
      <c r="AC28" s="38">
        <v>2</v>
      </c>
      <c r="AD28" s="38">
        <v>2</v>
      </c>
      <c r="AE28" s="38">
        <v>2</v>
      </c>
      <c r="AF28" s="38">
        <v>2</v>
      </c>
      <c r="AG28" s="38">
        <v>2</v>
      </c>
      <c r="AH28" s="38">
        <v>4</v>
      </c>
      <c r="AI28" s="38">
        <v>2</v>
      </c>
      <c r="AJ28" s="38">
        <v>4</v>
      </c>
      <c r="AK28" s="38">
        <v>2</v>
      </c>
      <c r="AL28" s="38"/>
      <c r="AM28" s="38"/>
      <c r="AN28" s="38">
        <v>4</v>
      </c>
      <c r="AO28" s="38">
        <v>6</v>
      </c>
      <c r="AP28" s="38">
        <v>4</v>
      </c>
      <c r="AQ28" s="38">
        <v>4</v>
      </c>
      <c r="AR28" s="38">
        <v>4</v>
      </c>
      <c r="AS28" s="38">
        <v>6</v>
      </c>
      <c r="AT28" s="65">
        <v>6</v>
      </c>
      <c r="AU28" s="44">
        <f t="shared" si="0"/>
        <v>62</v>
      </c>
      <c r="AV28" s="45">
        <f t="shared" si="1"/>
        <v>72</v>
      </c>
      <c r="AW28" s="49"/>
      <c r="AX28" s="49"/>
      <c r="AY28" s="49"/>
    </row>
    <row r="29" spans="1:51" s="32" customFormat="1" ht="21" customHeight="1" x14ac:dyDescent="0.3">
      <c r="A29" s="31"/>
      <c r="B29" s="64" t="s">
        <v>47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>
        <v>6</v>
      </c>
      <c r="N29" s="50"/>
      <c r="O29" s="50"/>
      <c r="P29" s="50"/>
      <c r="Q29" s="50"/>
      <c r="R29" s="50"/>
      <c r="S29" s="50"/>
      <c r="T29" s="50"/>
      <c r="U29" s="51"/>
      <c r="V29" s="51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>
        <v>6</v>
      </c>
      <c r="AM29" s="50">
        <v>6</v>
      </c>
      <c r="AN29" s="50"/>
      <c r="AO29" s="50"/>
      <c r="AP29" s="50"/>
      <c r="AQ29" s="50"/>
      <c r="AR29" s="50"/>
      <c r="AS29" s="50"/>
      <c r="AT29" s="50"/>
      <c r="AU29" s="44">
        <f t="shared" si="0"/>
        <v>6</v>
      </c>
      <c r="AV29" s="45">
        <f t="shared" si="1"/>
        <v>12</v>
      </c>
      <c r="AW29" s="52"/>
      <c r="AX29" s="52"/>
      <c r="AY29" s="52"/>
    </row>
    <row r="30" spans="1:51" s="6" customFormat="1" ht="37.5" x14ac:dyDescent="0.3">
      <c r="A30" s="19" t="s">
        <v>39</v>
      </c>
      <c r="B30" s="62" t="s">
        <v>5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8"/>
      <c r="V30" s="48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44">
        <f t="shared" si="0"/>
        <v>0</v>
      </c>
      <c r="AV30" s="45">
        <f t="shared" si="1"/>
        <v>0</v>
      </c>
      <c r="AW30" s="49"/>
      <c r="AX30" s="49"/>
      <c r="AY30" s="49"/>
    </row>
    <row r="31" spans="1:51" ht="81.75" customHeight="1" x14ac:dyDescent="0.3">
      <c r="A31" s="9" t="s">
        <v>40</v>
      </c>
      <c r="B31" s="61" t="s">
        <v>79</v>
      </c>
      <c r="C31" s="37"/>
      <c r="D31" s="37"/>
      <c r="E31" s="37">
        <v>6</v>
      </c>
      <c r="F31" s="37"/>
      <c r="G31" s="37">
        <v>6</v>
      </c>
      <c r="H31" s="37"/>
      <c r="I31" s="37">
        <v>6</v>
      </c>
      <c r="J31" s="37"/>
      <c r="K31" s="37">
        <v>6</v>
      </c>
      <c r="L31" s="37"/>
      <c r="M31" s="37">
        <v>6</v>
      </c>
      <c r="N31" s="37"/>
      <c r="O31" s="37">
        <v>6</v>
      </c>
      <c r="P31" s="37"/>
      <c r="Q31" s="37">
        <v>6</v>
      </c>
      <c r="R31" s="37"/>
      <c r="S31" s="37">
        <v>6</v>
      </c>
      <c r="T31" s="37">
        <v>6</v>
      </c>
      <c r="U31" s="43"/>
      <c r="V31" s="43"/>
      <c r="W31" s="37"/>
      <c r="X31" s="37"/>
      <c r="Y31" s="37"/>
      <c r="Z31" s="37"/>
      <c r="AA31" s="37"/>
      <c r="AB31" s="37"/>
      <c r="AC31" s="37">
        <v>6</v>
      </c>
      <c r="AD31" s="37"/>
      <c r="AE31" s="37">
        <v>6</v>
      </c>
      <c r="AF31" s="37"/>
      <c r="AG31" s="37">
        <v>6</v>
      </c>
      <c r="AH31" s="37"/>
      <c r="AI31" s="37">
        <v>6</v>
      </c>
      <c r="AJ31" s="37"/>
      <c r="AK31" s="37">
        <v>6</v>
      </c>
      <c r="AL31" s="37"/>
      <c r="AM31" s="37"/>
      <c r="AN31" s="37">
        <v>6</v>
      </c>
      <c r="AO31" s="37"/>
      <c r="AP31" s="37">
        <v>6</v>
      </c>
      <c r="AQ31" s="37"/>
      <c r="AR31" s="37">
        <v>6</v>
      </c>
      <c r="AS31" s="37"/>
      <c r="AT31" s="53">
        <v>6</v>
      </c>
      <c r="AU31" s="44">
        <f t="shared" si="0"/>
        <v>54</v>
      </c>
      <c r="AV31" s="45">
        <f t="shared" si="1"/>
        <v>54</v>
      </c>
    </row>
    <row r="32" spans="1:51" x14ac:dyDescent="0.3">
      <c r="A32" s="21"/>
      <c r="B32" s="56" t="s">
        <v>44</v>
      </c>
      <c r="C32" s="40">
        <f t="shared" ref="C32:AT32" si="2">SUM(C9:C31)</f>
        <v>8</v>
      </c>
      <c r="D32" s="40">
        <f t="shared" si="2"/>
        <v>36</v>
      </c>
      <c r="E32" s="40">
        <f t="shared" si="2"/>
        <v>36</v>
      </c>
      <c r="F32" s="40">
        <f t="shared" si="2"/>
        <v>36</v>
      </c>
      <c r="G32" s="40">
        <f t="shared" si="2"/>
        <v>36</v>
      </c>
      <c r="H32" s="40">
        <f t="shared" si="2"/>
        <v>36</v>
      </c>
      <c r="I32" s="40">
        <f t="shared" si="2"/>
        <v>36</v>
      </c>
      <c r="J32" s="40">
        <f t="shared" si="2"/>
        <v>36</v>
      </c>
      <c r="K32" s="40">
        <f t="shared" si="2"/>
        <v>36</v>
      </c>
      <c r="L32" s="40">
        <f t="shared" si="2"/>
        <v>36</v>
      </c>
      <c r="M32" s="40">
        <f t="shared" si="2"/>
        <v>36</v>
      </c>
      <c r="N32" s="40">
        <f t="shared" si="2"/>
        <v>36</v>
      </c>
      <c r="O32" s="40">
        <f t="shared" si="2"/>
        <v>36</v>
      </c>
      <c r="P32" s="40">
        <f t="shared" si="2"/>
        <v>36</v>
      </c>
      <c r="Q32" s="40">
        <f t="shared" si="2"/>
        <v>36</v>
      </c>
      <c r="R32" s="40">
        <f t="shared" si="2"/>
        <v>36</v>
      </c>
      <c r="S32" s="40">
        <f t="shared" si="2"/>
        <v>36</v>
      </c>
      <c r="T32" s="40">
        <f t="shared" si="2"/>
        <v>34</v>
      </c>
      <c r="U32" s="40">
        <f t="shared" si="2"/>
        <v>0</v>
      </c>
      <c r="V32" s="40">
        <f t="shared" si="2"/>
        <v>0</v>
      </c>
      <c r="W32" s="40">
        <f t="shared" si="2"/>
        <v>36</v>
      </c>
      <c r="X32" s="40">
        <f t="shared" si="2"/>
        <v>36</v>
      </c>
      <c r="Y32" s="40">
        <f t="shared" si="2"/>
        <v>36</v>
      </c>
      <c r="Z32" s="40">
        <f t="shared" si="2"/>
        <v>36</v>
      </c>
      <c r="AA32" s="40">
        <f t="shared" si="2"/>
        <v>36</v>
      </c>
      <c r="AB32" s="40">
        <f t="shared" si="2"/>
        <v>36</v>
      </c>
      <c r="AC32" s="40">
        <f t="shared" si="2"/>
        <v>36</v>
      </c>
      <c r="AD32" s="40">
        <f t="shared" si="2"/>
        <v>36</v>
      </c>
      <c r="AE32" s="40">
        <f t="shared" si="2"/>
        <v>36</v>
      </c>
      <c r="AF32" s="40">
        <f t="shared" si="2"/>
        <v>36</v>
      </c>
      <c r="AG32" s="40">
        <f t="shared" si="2"/>
        <v>36</v>
      </c>
      <c r="AH32" s="40">
        <f t="shared" si="2"/>
        <v>36</v>
      </c>
      <c r="AI32" s="40">
        <f t="shared" si="2"/>
        <v>36</v>
      </c>
      <c r="AJ32" s="40">
        <f t="shared" si="2"/>
        <v>36</v>
      </c>
      <c r="AK32" s="40">
        <f t="shared" si="2"/>
        <v>36</v>
      </c>
      <c r="AL32" s="40">
        <f t="shared" si="2"/>
        <v>34</v>
      </c>
      <c r="AM32" s="40">
        <f t="shared" si="2"/>
        <v>34</v>
      </c>
      <c r="AN32" s="40">
        <f t="shared" si="2"/>
        <v>36</v>
      </c>
      <c r="AO32" s="40">
        <f t="shared" si="2"/>
        <v>35</v>
      </c>
      <c r="AP32" s="40">
        <f t="shared" si="2"/>
        <v>36</v>
      </c>
      <c r="AQ32" s="40">
        <f t="shared" si="2"/>
        <v>35</v>
      </c>
      <c r="AR32" s="40">
        <f t="shared" si="2"/>
        <v>36</v>
      </c>
      <c r="AS32" s="40">
        <f t="shared" si="2"/>
        <v>36</v>
      </c>
      <c r="AT32" s="40">
        <f t="shared" si="2"/>
        <v>36</v>
      </c>
      <c r="AU32" s="44">
        <f t="shared" si="0"/>
        <v>618</v>
      </c>
      <c r="AV32" s="45">
        <f t="shared" si="1"/>
        <v>858</v>
      </c>
    </row>
    <row r="33" spans="3:13" x14ac:dyDescent="0.3">
      <c r="C33" s="46">
        <v>8</v>
      </c>
      <c r="M33" s="46">
        <v>30</v>
      </c>
    </row>
  </sheetData>
  <mergeCells count="12">
    <mergeCell ref="AQ4:AT4"/>
    <mergeCell ref="C4:G4"/>
    <mergeCell ref="H4:K4"/>
    <mergeCell ref="L4:P4"/>
    <mergeCell ref="Q4:T4"/>
    <mergeCell ref="U4:X4"/>
    <mergeCell ref="Y4:AB4"/>
    <mergeCell ref="A1:A5"/>
    <mergeCell ref="B1:B5"/>
    <mergeCell ref="AD4:AG4"/>
    <mergeCell ref="AH4:AK4"/>
    <mergeCell ref="AL4:AO4"/>
  </mergeCells>
  <pageMargins left="0" right="0" top="0" bottom="0.74803149606299213" header="0" footer="0.31496062992125984"/>
  <pageSetup paperSize="9" scale="65" fitToHeight="0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Start</vt:lpstr>
      <vt:lpstr>аппаратч.</vt:lpstr>
      <vt:lpstr>график 2 курс</vt:lpstr>
      <vt:lpstr>график 1 курс</vt:lpstr>
      <vt:lpstr>аппаратч.!Область_печати</vt:lpstr>
      <vt:lpstr>'график 1 курс'!Область_печати</vt:lpstr>
      <vt:lpstr>'график 2 курс'!Область_печати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Aleksei Merchalov</cp:lastModifiedBy>
  <cp:lastPrinted>2023-12-19T05:52:33Z</cp:lastPrinted>
  <dcterms:created xsi:type="dcterms:W3CDTF">2011-05-05T04:03:53Z</dcterms:created>
  <dcterms:modified xsi:type="dcterms:W3CDTF">2023-12-19T05:53:07Z</dcterms:modified>
</cp:coreProperties>
</file>