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485" yWindow="0" windowWidth="15285" windowHeight="15060"/>
  </bookViews>
  <sheets>
    <sheet name="уп-ппкрс" sheetId="1" r:id="rId1"/>
    <sheet name="Сводные_Бюджет времени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51" i="1" l="1"/>
  <c r="G50" i="1"/>
  <c r="G49" i="1"/>
  <c r="G47" i="1"/>
  <c r="G46" i="1"/>
  <c r="G45" i="1"/>
  <c r="G42" i="1"/>
  <c r="G39" i="1"/>
  <c r="G38" i="1"/>
  <c r="G41" i="1"/>
  <c r="G37" i="1"/>
  <c r="G33" i="1"/>
  <c r="G32" i="1"/>
  <c r="G31" i="1"/>
  <c r="G30" i="1"/>
  <c r="G29" i="1"/>
  <c r="G28" i="1"/>
  <c r="G27" i="1"/>
  <c r="G24" i="1"/>
  <c r="R58" i="1"/>
  <c r="Q58" i="1"/>
  <c r="P58" i="1"/>
  <c r="O58" i="1"/>
  <c r="N58" i="1"/>
  <c r="M58" i="1"/>
  <c r="R57" i="1"/>
  <c r="Q57" i="1"/>
  <c r="P57" i="1"/>
  <c r="O57" i="1"/>
  <c r="N57" i="1"/>
  <c r="M57" i="1"/>
  <c r="F40" i="1"/>
  <c r="L55" i="1"/>
  <c r="K55" i="1"/>
  <c r="G52" i="1" s="1"/>
  <c r="J55" i="1"/>
  <c r="J35" i="1"/>
  <c r="G25" i="1"/>
  <c r="G23" i="1"/>
  <c r="G22" i="1"/>
  <c r="G21" i="1"/>
  <c r="G20" i="1"/>
  <c r="G19" i="1"/>
  <c r="G18" i="1"/>
  <c r="G17" i="1"/>
  <c r="G16" i="1"/>
  <c r="G15" i="1"/>
  <c r="G14" i="1"/>
  <c r="G13" i="1"/>
  <c r="G11" i="1"/>
  <c r="G10" i="1"/>
  <c r="G9" i="1"/>
  <c r="G8" i="1"/>
  <c r="G12" i="1"/>
  <c r="F7" i="1"/>
  <c r="R48" i="1"/>
  <c r="Q48" i="1"/>
  <c r="P48" i="1"/>
  <c r="O48" i="1"/>
  <c r="N48" i="1"/>
  <c r="M48" i="1"/>
  <c r="I48" i="1"/>
  <c r="H48" i="1"/>
  <c r="F48" i="1"/>
  <c r="R44" i="1"/>
  <c r="Q44" i="1"/>
  <c r="P44" i="1"/>
  <c r="O44" i="1"/>
  <c r="N44" i="1"/>
  <c r="M44" i="1"/>
  <c r="I44" i="1"/>
  <c r="H44" i="1"/>
  <c r="F44" i="1"/>
  <c r="R36" i="1"/>
  <c r="Q36" i="1"/>
  <c r="P36" i="1"/>
  <c r="O36" i="1"/>
  <c r="N36" i="1"/>
  <c r="M36" i="1"/>
  <c r="R40" i="1"/>
  <c r="Q40" i="1"/>
  <c r="P40" i="1"/>
  <c r="O40" i="1"/>
  <c r="N40" i="1"/>
  <c r="M40" i="1"/>
  <c r="I40" i="1"/>
  <c r="H40" i="1"/>
  <c r="I36" i="1"/>
  <c r="H36" i="1"/>
  <c r="F36" i="1"/>
  <c r="H35" i="1" l="1"/>
  <c r="I35" i="1"/>
  <c r="M35" i="1"/>
  <c r="N35" i="1"/>
  <c r="I58" i="1"/>
  <c r="P35" i="1"/>
  <c r="O35" i="1"/>
  <c r="Q35" i="1"/>
  <c r="R35" i="1"/>
  <c r="I57" i="1"/>
  <c r="G48" i="1"/>
  <c r="E9" i="1"/>
  <c r="E8" i="1"/>
  <c r="E49" i="1" l="1"/>
  <c r="E48" i="1" s="1"/>
  <c r="E32" i="1"/>
  <c r="E31" i="1"/>
  <c r="E29" i="1"/>
  <c r="E28" i="1"/>
  <c r="E27" i="1"/>
  <c r="E25" i="1"/>
  <c r="E24" i="1"/>
  <c r="E23" i="1"/>
  <c r="E19" i="1"/>
  <c r="E16" i="1" l="1"/>
  <c r="I26" i="1"/>
  <c r="H26" i="1"/>
  <c r="F26" i="1"/>
  <c r="I7" i="1"/>
  <c r="H7" i="1"/>
  <c r="R26" i="1" l="1"/>
  <c r="R7" i="1"/>
  <c r="R55" i="1" s="1"/>
  <c r="Q26" i="1"/>
  <c r="Q7" i="1"/>
  <c r="R56" i="1" l="1"/>
  <c r="Q56" i="1"/>
  <c r="P34" i="1"/>
  <c r="P26" i="1"/>
  <c r="P7" i="1"/>
  <c r="O26" i="1"/>
  <c r="O7" i="1"/>
  <c r="N26" i="1"/>
  <c r="N7" i="1"/>
  <c r="M26" i="1"/>
  <c r="M7" i="1"/>
  <c r="M56" i="1" s="1"/>
  <c r="E33" i="1"/>
  <c r="E30" i="1"/>
  <c r="E20" i="1"/>
  <c r="E22" i="1"/>
  <c r="E21" i="1"/>
  <c r="E18" i="1"/>
  <c r="E17" i="1"/>
  <c r="E15" i="1"/>
  <c r="E14" i="1"/>
  <c r="E13" i="1"/>
  <c r="E12" i="1"/>
  <c r="E11" i="1"/>
  <c r="E10" i="1"/>
  <c r="O56" i="1" l="1"/>
  <c r="N56" i="1"/>
  <c r="P56" i="1"/>
  <c r="R34" i="1"/>
  <c r="Q55" i="1"/>
  <c r="Q34" i="1"/>
  <c r="M34" i="1"/>
  <c r="P55" i="1"/>
  <c r="J34" i="1"/>
  <c r="G44" i="1"/>
  <c r="G40" i="1"/>
  <c r="G36" i="1"/>
  <c r="G26" i="1"/>
  <c r="E26" i="1" s="1"/>
  <c r="G7" i="1"/>
  <c r="I56" i="1" l="1"/>
  <c r="G35" i="1"/>
  <c r="E7" i="1"/>
  <c r="G55" i="1"/>
  <c r="E55" i="1" s="1"/>
  <c r="E37" i="1"/>
  <c r="E36" i="1" s="1"/>
  <c r="H34" i="1"/>
  <c r="E45" i="1"/>
  <c r="E44" i="1" s="1"/>
  <c r="O55" i="1"/>
  <c r="O34" i="1"/>
  <c r="E41" i="1"/>
  <c r="N55" i="1"/>
  <c r="N34" i="1"/>
  <c r="M55" i="1"/>
  <c r="E40" i="1" l="1"/>
  <c r="E35" i="1" s="1"/>
  <c r="F35" i="1"/>
  <c r="F54" i="1" s="1"/>
  <c r="G34" i="1"/>
  <c r="E34" i="1" l="1"/>
  <c r="F34" i="1"/>
  <c r="F55" i="1"/>
  <c r="I34" i="1"/>
</calcChain>
</file>

<file path=xl/sharedStrings.xml><?xml version="1.0" encoding="utf-8"?>
<sst xmlns="http://schemas.openxmlformats.org/spreadsheetml/2006/main" count="194" uniqueCount="150">
  <si>
    <t>Индекс</t>
  </si>
  <si>
    <t>Наименование учебных циклов, дисциплин, профессиональных модулей, МДК, практик</t>
  </si>
  <si>
    <t>зачеты</t>
  </si>
  <si>
    <t>экзамены</t>
  </si>
  <si>
    <t>Объем образовательной программы (академических часов)</t>
  </si>
  <si>
    <t>Нагрузка во взаимодействии с преподавателем</t>
  </si>
  <si>
    <t>По учебным дисциплинам и МДК</t>
  </si>
  <si>
    <t>Теоретическое обучение</t>
  </si>
  <si>
    <t>Лаб. и практ. занятий</t>
  </si>
  <si>
    <t>самостоятельная работа</t>
  </si>
  <si>
    <t>ВСЕГО</t>
  </si>
  <si>
    <t>Практики</t>
  </si>
  <si>
    <t>Консультации</t>
  </si>
  <si>
    <t>Промежуточная аттестация</t>
  </si>
  <si>
    <t>I курс</t>
  </si>
  <si>
    <t>II курс</t>
  </si>
  <si>
    <t>III курс</t>
  </si>
  <si>
    <t>2 сем. / нед.</t>
  </si>
  <si>
    <t>3 сем. / нед.</t>
  </si>
  <si>
    <t>4 сем. / нед.</t>
  </si>
  <si>
    <t>5 сем. / нед.</t>
  </si>
  <si>
    <t>6 сем. / нед.</t>
  </si>
  <si>
    <t>Распределение нагрузки</t>
  </si>
  <si>
    <t>О.00</t>
  </si>
  <si>
    <t>Общеобразовательный цикл</t>
  </si>
  <si>
    <t>ОДБ.01</t>
  </si>
  <si>
    <t>ОП.00</t>
  </si>
  <si>
    <t>Общепрофессиональный цикл</t>
  </si>
  <si>
    <t>ОПД.01</t>
  </si>
  <si>
    <t>Физическая культура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</si>
  <si>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</si>
  <si>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</si>
  <si>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</si>
  <si>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</si>
  <si>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</si>
  <si>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ПМ.01</t>
  </si>
  <si>
    <t>МДК.01.01.</t>
  </si>
  <si>
    <t>УП.01</t>
  </si>
  <si>
    <t>ПП.01</t>
  </si>
  <si>
    <t>УП.02</t>
  </si>
  <si>
    <t>ПП.02</t>
  </si>
  <si>
    <t>Государственная (итоговая) аттестация (в виде демонстрационного экзамена)</t>
  </si>
  <si>
    <t>Самостоятельная работа</t>
  </si>
  <si>
    <t>Всего</t>
  </si>
  <si>
    <t>дисциплин и МДК</t>
  </si>
  <si>
    <t>учебной практики</t>
  </si>
  <si>
    <t>произв.практики</t>
  </si>
  <si>
    <t>экзаменов</t>
  </si>
  <si>
    <t>Сводные данные по бюджету времени (в часах для профессии)</t>
  </si>
  <si>
    <t>Курсы</t>
  </si>
  <si>
    <t>Обучение по дисциплинам и МДК</t>
  </si>
  <si>
    <t>Практика</t>
  </si>
  <si>
    <t>Учебная</t>
  </si>
  <si>
    <t>Производственная</t>
  </si>
  <si>
    <t>Государственная итоговая аттестация</t>
  </si>
  <si>
    <t>Каникулы</t>
  </si>
  <si>
    <t>Всего (по курсам)</t>
  </si>
  <si>
    <t>IV курс</t>
  </si>
  <si>
    <t xml:space="preserve">1 сем. / нед. </t>
  </si>
  <si>
    <t xml:space="preserve">Формы промежуточной аттестации </t>
  </si>
  <si>
    <t xml:space="preserve">всего во взаимодействии с преподавателем </t>
  </si>
  <si>
    <t>по курсам  и семестрам  (час. в семестр)</t>
  </si>
  <si>
    <t>Русский язык</t>
  </si>
  <si>
    <t>Литература</t>
  </si>
  <si>
    <t>Иностранный язык</t>
  </si>
  <si>
    <t>Математика</t>
  </si>
  <si>
    <t>История</t>
  </si>
  <si>
    <t>Информатика</t>
  </si>
  <si>
    <t>Химия</t>
  </si>
  <si>
    <t>Биология</t>
  </si>
  <si>
    <t xml:space="preserve">Основы безопасности жизнедеятельности </t>
  </si>
  <si>
    <t>Физика</t>
  </si>
  <si>
    <t>Обществознание</t>
  </si>
  <si>
    <t>География</t>
  </si>
  <si>
    <t>Астрономия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</si>
  <si>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</si>
  <si>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</si>
  <si>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</si>
  <si>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</si>
  <si>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</si>
  <si>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</si>
  <si>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</si>
  <si>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</si>
  <si>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Экология</t>
  </si>
  <si>
    <t>ОДБ.10</t>
  </si>
  <si>
    <t>ОДБ.11</t>
  </si>
  <si>
    <t>ОДБ. 12</t>
  </si>
  <si>
    <t>ОДП.14</t>
  </si>
  <si>
    <t>ОДП.15</t>
  </si>
  <si>
    <t>ОПД.02</t>
  </si>
  <si>
    <t>ОПД.03</t>
  </si>
  <si>
    <t>ОПД.04</t>
  </si>
  <si>
    <t>ОПД.05</t>
  </si>
  <si>
    <t>Охрана труда</t>
  </si>
  <si>
    <t>ОПД.06</t>
  </si>
  <si>
    <t>ОПД.07</t>
  </si>
  <si>
    <t>Учебная практика</t>
  </si>
  <si>
    <t>Производственная практика</t>
  </si>
  <si>
    <t>ПМ.02</t>
  </si>
  <si>
    <t>МДК.02.01.</t>
  </si>
  <si>
    <t>ПМ.03</t>
  </si>
  <si>
    <t>МДК.03.01.</t>
  </si>
  <si>
    <t>УП.03</t>
  </si>
  <si>
    <t>ПП.03</t>
  </si>
  <si>
    <t>ПМ.04</t>
  </si>
  <si>
    <t>МДК.04.01.</t>
  </si>
  <si>
    <t>УП.04</t>
  </si>
  <si>
    <t>ПП.04</t>
  </si>
  <si>
    <t>Основы проектной деятельности</t>
  </si>
  <si>
    <t>ДД.17</t>
  </si>
  <si>
    <t>0,0.0,Э</t>
  </si>
  <si>
    <t>0,0,0,Э</t>
  </si>
  <si>
    <t>ДЗ(4)</t>
  </si>
  <si>
    <t>ДЗ(3)</t>
  </si>
  <si>
    <t>ДЗ(1)</t>
  </si>
  <si>
    <t>ДЗ(6)</t>
  </si>
  <si>
    <t>ДЗ(2)</t>
  </si>
  <si>
    <t>ДЗ(5)</t>
  </si>
  <si>
    <t>0Э</t>
  </si>
  <si>
    <t>3Э</t>
  </si>
  <si>
    <t>Родная литература</t>
  </si>
  <si>
    <t>диф. зачетов</t>
  </si>
  <si>
    <t>13ДЗ</t>
  </si>
  <si>
    <t>Основы экономики</t>
  </si>
  <si>
    <t>Культура и психология профессионального общения</t>
  </si>
  <si>
    <t>Ботаника</t>
  </si>
  <si>
    <t>Основы агрономии</t>
  </si>
  <si>
    <t>Выращивание цветочно-декоративных культур в открытом и защищенном грунте</t>
  </si>
  <si>
    <t>Технология выращивания цветочно-декоративных культур</t>
  </si>
  <si>
    <t>Выращивание древесно-кустарниковых культур</t>
  </si>
  <si>
    <t>Озеленение и благоустройство различных территорий</t>
  </si>
  <si>
    <t>Основы зеленого строительства</t>
  </si>
  <si>
    <t>Интерьерное озеленение</t>
  </si>
  <si>
    <t>Основы фитодизайна</t>
  </si>
  <si>
    <t>7ДЗ</t>
  </si>
  <si>
    <t>4Э</t>
  </si>
  <si>
    <t>ДФК(6)</t>
  </si>
  <si>
    <t>ДФК(5)</t>
  </si>
  <si>
    <t>8 с ФК</t>
  </si>
  <si>
    <t>7 с ФК</t>
  </si>
  <si>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Консультации на учебную группу по 100 часов в год (всего 300 часов).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Государственная итоговая аттестация проводится в форме защиты  выпускной квалификационной работы с   16.06.2025   по   29.06.2025</t>
    </r>
  </si>
  <si>
    <t>10ДЗ</t>
  </si>
  <si>
    <t>Эк(3)</t>
  </si>
  <si>
    <t>Эк(6)</t>
  </si>
  <si>
    <t>Основы предпринимательcкой деятельности</t>
  </si>
  <si>
    <t>ОДБ.13</t>
  </si>
  <si>
    <t>ОДП.16</t>
  </si>
  <si>
    <t>ДД.18</t>
  </si>
  <si>
    <t>Технология  выращивания древесно-кустарниковых культур</t>
  </si>
  <si>
    <t>План учебного процесса для ОП ППКРС 35.01.19  Мастер садово-паркового и ландшафтного строительства (2023 - 2026 гг.)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</si>
</sst>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0" fontId="4" fillId="0" borderId="1" xfId="0" applyFont="1" applyBorder="1"/>
    <xf numFmtId="0" fontId="2" fillId="0" borderId="1" xfId="0" applyFont="1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9" fillId="0" borderId="5" xfId="0" applyFont="1" applyBorder="1" applyAlignment="1">
      <alignment horizontal="center" textRotation="90" wrapText="1"/>
    </xf>
    <xf numFmtId="0" fontId="9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9" xfId="0" applyFont="1" applyBorder="1"/>
    <xf numFmtId="0" fontId="13" fillId="0" borderId="19" xfId="0" applyFont="1" applyBorder="1" applyAlignment="1">
      <alignment wrapText="1"/>
    </xf>
    <xf numFmtId="2" fontId="13" fillId="0" borderId="19" xfId="0" applyNumberFormat="1" applyFont="1" applyBorder="1" applyAlignment="1">
      <alignment wrapText="1"/>
    </xf>
    <xf numFmtId="0" fontId="10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horizontal="justify"/>
    </xf>
    <xf numFmtId="0" fontId="15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wrapText="1"/>
    </xf>
    <xf numFmtId="0" fontId="12" fillId="0" borderId="3" xfId="0" applyFont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indent="1"/>
    </xf>
    <xf numFmtId="0" fontId="7" fillId="0" borderId="9" xfId="0" applyFont="1" applyBorder="1"/>
    <xf numFmtId="0" fontId="7" fillId="0" borderId="25" xfId="0" applyFont="1" applyBorder="1"/>
    <xf numFmtId="0" fontId="9" fillId="0" borderId="1" xfId="0" applyFont="1" applyBorder="1" applyAlignment="1">
      <alignment horizontal="center" textRotation="90"/>
    </xf>
    <xf numFmtId="0" fontId="9" fillId="0" borderId="16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/>
    </xf>
    <xf numFmtId="0" fontId="9" fillId="0" borderId="17" xfId="0" applyFont="1" applyBorder="1" applyAlignment="1">
      <alignment horizontal="center" textRotation="90"/>
    </xf>
    <xf numFmtId="0" fontId="9" fillId="0" borderId="18" xfId="0" applyFont="1" applyBorder="1" applyAlignment="1">
      <alignment horizontal="center" textRotation="90"/>
    </xf>
    <xf numFmtId="0" fontId="9" fillId="0" borderId="16" xfId="0" applyFont="1" applyBorder="1" applyAlignment="1">
      <alignment horizontal="center" textRotation="90"/>
    </xf>
    <xf numFmtId="0" fontId="9" fillId="0" borderId="1" xfId="0" applyFont="1" applyBorder="1" applyAlignment="1">
      <alignment textRotation="90" wrapText="1"/>
    </xf>
    <xf numFmtId="0" fontId="9" fillId="0" borderId="3" xfId="0" applyFont="1" applyBorder="1" applyAlignment="1">
      <alignment textRotation="90" wrapText="1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7" fillId="2" borderId="23" xfId="0" applyFont="1" applyFill="1" applyBorder="1" applyAlignment="1">
      <alignment horizontal="center" vertical="top"/>
    </xf>
    <xf numFmtId="0" fontId="7" fillId="2" borderId="24" xfId="0" applyFont="1" applyFill="1" applyBorder="1" applyAlignment="1">
      <alignment horizontal="center" vertical="top"/>
    </xf>
    <xf numFmtId="0" fontId="7" fillId="3" borderId="23" xfId="0" applyFont="1" applyFill="1" applyBorder="1" applyAlignment="1">
      <alignment horizontal="center" vertical="top"/>
    </xf>
    <xf numFmtId="0" fontId="7" fillId="3" borderId="24" xfId="0" applyFont="1" applyFill="1" applyBorder="1" applyAlignment="1">
      <alignment horizontal="center" vertical="top"/>
    </xf>
    <xf numFmtId="0" fontId="7" fillId="4" borderId="23" xfId="0" applyFont="1" applyFill="1" applyBorder="1" applyAlignment="1">
      <alignment horizontal="center" vertical="top"/>
    </xf>
    <xf numFmtId="0" fontId="7" fillId="4" borderId="2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133350</xdr:colOff>
      <xdr:row>4</xdr:row>
      <xdr:rowOff>404812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76950" y="23479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abSelected="1" topLeftCell="A7" zoomScaleNormal="100" workbookViewId="0">
      <selection activeCell="V4" sqref="V4"/>
    </sheetView>
  </sheetViews>
  <sheetFormatPr defaultRowHeight="15" x14ac:dyDescent="0.25"/>
  <cols>
    <col min="1" max="1" width="9" style="8" customWidth="1"/>
    <col min="2" max="2" width="23.42578125" style="8" customWidth="1"/>
    <col min="3" max="3" width="7.140625" style="8" customWidth="1"/>
    <col min="4" max="4" width="7.85546875" style="8" customWidth="1"/>
    <col min="5" max="5" width="6.85546875" style="8" customWidth="1"/>
    <col min="6" max="6" width="5.85546875" style="8" customWidth="1"/>
    <col min="7" max="8" width="6.85546875" style="8" customWidth="1"/>
    <col min="9" max="9" width="7.28515625" style="8" customWidth="1"/>
    <col min="10" max="10" width="6.85546875" style="8" customWidth="1"/>
    <col min="11" max="12" width="4.5703125" style="8" customWidth="1"/>
    <col min="13" max="18" width="5.5703125" style="8" customWidth="1"/>
    <col min="19" max="16384" width="9.140625" style="8"/>
  </cols>
  <sheetData>
    <row r="1" spans="1:18" x14ac:dyDescent="0.25">
      <c r="A1" s="5" t="s">
        <v>149</v>
      </c>
      <c r="B1" s="58"/>
      <c r="C1" s="6"/>
      <c r="D1" s="6"/>
      <c r="E1" s="6"/>
      <c r="F1" s="6"/>
      <c r="G1" s="6"/>
      <c r="H1" s="6"/>
      <c r="I1" s="7"/>
      <c r="J1" s="7"/>
      <c r="K1" s="7"/>
      <c r="L1" s="7"/>
      <c r="M1" s="96"/>
      <c r="N1" s="97"/>
      <c r="O1" s="97"/>
      <c r="P1" s="97"/>
      <c r="Q1" s="97"/>
      <c r="R1" s="98"/>
    </row>
    <row r="2" spans="1:18" ht="60" customHeight="1" x14ac:dyDescent="0.25">
      <c r="A2" s="107" t="s">
        <v>0</v>
      </c>
      <c r="B2" s="104" t="s">
        <v>1</v>
      </c>
      <c r="C2" s="110" t="s">
        <v>59</v>
      </c>
      <c r="D2" s="110"/>
      <c r="E2" s="110" t="s">
        <v>4</v>
      </c>
      <c r="F2" s="111"/>
      <c r="G2" s="111"/>
      <c r="H2" s="111"/>
      <c r="I2" s="111"/>
      <c r="J2" s="111"/>
      <c r="K2" s="111"/>
      <c r="L2" s="112"/>
      <c r="M2" s="126" t="s">
        <v>22</v>
      </c>
      <c r="N2" s="127"/>
      <c r="O2" s="127"/>
      <c r="P2" s="127"/>
      <c r="Q2" s="127"/>
      <c r="R2" s="128"/>
    </row>
    <row r="3" spans="1:18" ht="30.75" customHeight="1" thickBot="1" x14ac:dyDescent="0.3">
      <c r="A3" s="108"/>
      <c r="B3" s="105"/>
      <c r="C3" s="99" t="s">
        <v>2</v>
      </c>
      <c r="D3" s="99" t="s">
        <v>3</v>
      </c>
      <c r="E3" s="118" t="s">
        <v>10</v>
      </c>
      <c r="F3" s="99" t="s">
        <v>9</v>
      </c>
      <c r="G3" s="113" t="s">
        <v>5</v>
      </c>
      <c r="H3" s="114"/>
      <c r="I3" s="114"/>
      <c r="J3" s="114"/>
      <c r="K3" s="114"/>
      <c r="L3" s="114"/>
      <c r="M3" s="129" t="s">
        <v>14</v>
      </c>
      <c r="N3" s="130"/>
      <c r="O3" s="131" t="s">
        <v>15</v>
      </c>
      <c r="P3" s="132"/>
      <c r="Q3" s="133" t="s">
        <v>16</v>
      </c>
      <c r="R3" s="134"/>
    </row>
    <row r="4" spans="1:18" ht="46.5" customHeight="1" thickBot="1" x14ac:dyDescent="0.3">
      <c r="A4" s="108"/>
      <c r="B4" s="105"/>
      <c r="C4" s="99"/>
      <c r="D4" s="99"/>
      <c r="E4" s="119"/>
      <c r="F4" s="117"/>
      <c r="G4" s="116" t="s">
        <v>60</v>
      </c>
      <c r="H4" s="115" t="s">
        <v>6</v>
      </c>
      <c r="I4" s="110"/>
      <c r="J4" s="99" t="s">
        <v>11</v>
      </c>
      <c r="K4" s="99" t="s">
        <v>12</v>
      </c>
      <c r="L4" s="121" t="s">
        <v>13</v>
      </c>
      <c r="M4" s="123" t="s">
        <v>61</v>
      </c>
      <c r="N4" s="124"/>
      <c r="O4" s="124"/>
      <c r="P4" s="124"/>
      <c r="Q4" s="124"/>
      <c r="R4" s="125"/>
    </row>
    <row r="5" spans="1:18" ht="100.5" customHeight="1" x14ac:dyDescent="0.25">
      <c r="A5" s="109"/>
      <c r="B5" s="106"/>
      <c r="C5" s="99"/>
      <c r="D5" s="99"/>
      <c r="E5" s="120"/>
      <c r="F5" s="117"/>
      <c r="G5" s="116"/>
      <c r="H5" s="9" t="s">
        <v>7</v>
      </c>
      <c r="I5" s="10" t="s">
        <v>8</v>
      </c>
      <c r="J5" s="99"/>
      <c r="K5" s="99"/>
      <c r="L5" s="122"/>
      <c r="M5" s="31" t="s">
        <v>58</v>
      </c>
      <c r="N5" s="32" t="s">
        <v>17</v>
      </c>
      <c r="O5" s="37" t="s">
        <v>18</v>
      </c>
      <c r="P5" s="38" t="s">
        <v>19</v>
      </c>
      <c r="Q5" s="43" t="s">
        <v>20</v>
      </c>
      <c r="R5" s="44" t="s">
        <v>21</v>
      </c>
    </row>
    <row r="6" spans="1:18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2">
        <v>6</v>
      </c>
      <c r="G6" s="13">
        <v>7</v>
      </c>
      <c r="H6" s="14">
        <v>8</v>
      </c>
      <c r="I6" s="11">
        <v>9</v>
      </c>
      <c r="J6" s="11">
        <v>10</v>
      </c>
      <c r="K6" s="11">
        <v>11</v>
      </c>
      <c r="L6" s="12">
        <v>12</v>
      </c>
      <c r="M6" s="33">
        <v>13</v>
      </c>
      <c r="N6" s="34">
        <v>14</v>
      </c>
      <c r="O6" s="39">
        <v>15</v>
      </c>
      <c r="P6" s="40">
        <v>16</v>
      </c>
      <c r="Q6" s="45">
        <v>17</v>
      </c>
      <c r="R6" s="46">
        <v>18</v>
      </c>
    </row>
    <row r="7" spans="1:18" x14ac:dyDescent="0.25">
      <c r="A7" s="17" t="s">
        <v>23</v>
      </c>
      <c r="B7" s="17" t="s">
        <v>24</v>
      </c>
      <c r="C7" s="82" t="s">
        <v>122</v>
      </c>
      <c r="D7" s="82" t="s">
        <v>119</v>
      </c>
      <c r="E7" s="17">
        <f>SUM(F7:G7)</f>
        <v>3075</v>
      </c>
      <c r="F7" s="18">
        <f>SUM(F8:F25)</f>
        <v>1023</v>
      </c>
      <c r="G7" s="19">
        <f>SUM(G8:G25)</f>
        <v>2052</v>
      </c>
      <c r="H7" s="20">
        <f>SUM(H8:H25)</f>
        <v>1199</v>
      </c>
      <c r="I7" s="17">
        <f>SUM(I8:I25)</f>
        <v>852</v>
      </c>
      <c r="J7" s="17"/>
      <c r="K7" s="17"/>
      <c r="L7" s="18"/>
      <c r="M7" s="35">
        <f t="shared" ref="M7:R7" si="0">SUM(M8:M25)</f>
        <v>436</v>
      </c>
      <c r="N7" s="36">
        <f t="shared" si="0"/>
        <v>382</v>
      </c>
      <c r="O7" s="41">
        <f t="shared" si="0"/>
        <v>252</v>
      </c>
      <c r="P7" s="42">
        <f t="shared" si="0"/>
        <v>544</v>
      </c>
      <c r="Q7" s="47">
        <f t="shared" si="0"/>
        <v>168</v>
      </c>
      <c r="R7" s="48">
        <f t="shared" si="0"/>
        <v>270</v>
      </c>
    </row>
    <row r="8" spans="1:18" x14ac:dyDescent="0.25">
      <c r="A8" s="11" t="s">
        <v>25</v>
      </c>
      <c r="B8" s="49" t="s">
        <v>62</v>
      </c>
      <c r="C8" s="57"/>
      <c r="D8" s="57" t="s">
        <v>110</v>
      </c>
      <c r="E8" s="11">
        <f>SUM(F8:G8)</f>
        <v>171</v>
      </c>
      <c r="F8" s="12">
        <v>57</v>
      </c>
      <c r="G8" s="54">
        <f t="shared" ref="G8:G25" si="1">SUM(M8:R8)</f>
        <v>114</v>
      </c>
      <c r="H8" s="14">
        <v>67</v>
      </c>
      <c r="I8" s="11">
        <v>47</v>
      </c>
      <c r="J8" s="11"/>
      <c r="K8" s="11">
        <v>30</v>
      </c>
      <c r="L8" s="12">
        <v>6</v>
      </c>
      <c r="M8" s="33">
        <v>34</v>
      </c>
      <c r="N8" s="34">
        <v>28</v>
      </c>
      <c r="O8" s="39">
        <v>20</v>
      </c>
      <c r="P8" s="40">
        <v>32</v>
      </c>
      <c r="Q8" s="45">
        <v>0</v>
      </c>
      <c r="R8" s="46">
        <v>0</v>
      </c>
    </row>
    <row r="9" spans="1:18" x14ac:dyDescent="0.25">
      <c r="A9" s="11" t="s">
        <v>75</v>
      </c>
      <c r="B9" s="50" t="s">
        <v>63</v>
      </c>
      <c r="C9" s="57" t="s">
        <v>112</v>
      </c>
      <c r="D9" s="57"/>
      <c r="E9" s="11">
        <f>SUM(F9:G9)</f>
        <v>256</v>
      </c>
      <c r="F9" s="12">
        <v>85</v>
      </c>
      <c r="G9" s="54">
        <f t="shared" si="1"/>
        <v>171</v>
      </c>
      <c r="H9" s="14">
        <v>137</v>
      </c>
      <c r="I9" s="11">
        <v>34</v>
      </c>
      <c r="J9" s="11"/>
      <c r="K9" s="11"/>
      <c r="L9" s="12"/>
      <c r="M9" s="33">
        <v>28</v>
      </c>
      <c r="N9" s="34">
        <v>34</v>
      </c>
      <c r="O9" s="39">
        <v>44</v>
      </c>
      <c r="P9" s="40">
        <v>65</v>
      </c>
      <c r="Q9" s="45">
        <v>0</v>
      </c>
      <c r="R9" s="46">
        <v>0</v>
      </c>
    </row>
    <row r="10" spans="1:18" x14ac:dyDescent="0.25">
      <c r="A10" s="11" t="s">
        <v>76</v>
      </c>
      <c r="B10" s="50" t="s">
        <v>64</v>
      </c>
      <c r="C10" s="57" t="s">
        <v>117</v>
      </c>
      <c r="D10" s="57"/>
      <c r="E10" s="11">
        <f t="shared" ref="E10:E17" si="2">SUM(F10,G10)</f>
        <v>256</v>
      </c>
      <c r="F10" s="12">
        <v>85</v>
      </c>
      <c r="G10" s="54">
        <f t="shared" si="1"/>
        <v>171</v>
      </c>
      <c r="H10" s="14">
        <v>1</v>
      </c>
      <c r="I10" s="11">
        <v>170</v>
      </c>
      <c r="J10" s="11"/>
      <c r="K10" s="11"/>
      <c r="L10" s="12"/>
      <c r="M10" s="33">
        <v>0</v>
      </c>
      <c r="N10" s="34">
        <v>40</v>
      </c>
      <c r="O10" s="39">
        <v>30</v>
      </c>
      <c r="P10" s="40">
        <v>42</v>
      </c>
      <c r="Q10" s="45">
        <v>59</v>
      </c>
      <c r="R10" s="46">
        <v>0</v>
      </c>
    </row>
    <row r="11" spans="1:18" x14ac:dyDescent="0.25">
      <c r="A11" s="11" t="s">
        <v>77</v>
      </c>
      <c r="B11" s="50" t="s">
        <v>65</v>
      </c>
      <c r="C11" s="57"/>
      <c r="D11" s="57" t="s">
        <v>111</v>
      </c>
      <c r="E11" s="11">
        <f t="shared" si="2"/>
        <v>342</v>
      </c>
      <c r="F11" s="12">
        <v>114</v>
      </c>
      <c r="G11" s="54">
        <f t="shared" si="1"/>
        <v>228</v>
      </c>
      <c r="H11" s="14">
        <v>168</v>
      </c>
      <c r="I11" s="11">
        <v>60</v>
      </c>
      <c r="J11" s="11"/>
      <c r="K11" s="11">
        <v>30</v>
      </c>
      <c r="L11" s="12">
        <v>6</v>
      </c>
      <c r="M11" s="33">
        <v>66</v>
      </c>
      <c r="N11" s="34">
        <v>52</v>
      </c>
      <c r="O11" s="39">
        <v>50</v>
      </c>
      <c r="P11" s="40">
        <v>60</v>
      </c>
      <c r="Q11" s="45">
        <v>0</v>
      </c>
      <c r="R11" s="46">
        <v>0</v>
      </c>
    </row>
    <row r="12" spans="1:18" x14ac:dyDescent="0.25">
      <c r="A12" s="11" t="s">
        <v>78</v>
      </c>
      <c r="B12" s="50" t="s">
        <v>66</v>
      </c>
      <c r="C12" s="57" t="s">
        <v>112</v>
      </c>
      <c r="D12" s="57"/>
      <c r="E12" s="11">
        <f t="shared" si="2"/>
        <v>256</v>
      </c>
      <c r="F12" s="12">
        <v>85</v>
      </c>
      <c r="G12" s="54">
        <f t="shared" si="1"/>
        <v>171</v>
      </c>
      <c r="H12" s="14">
        <v>105</v>
      </c>
      <c r="I12" s="11">
        <v>66</v>
      </c>
      <c r="J12" s="11"/>
      <c r="K12" s="11"/>
      <c r="L12" s="12"/>
      <c r="M12" s="33">
        <v>0</v>
      </c>
      <c r="N12" s="34">
        <v>28</v>
      </c>
      <c r="O12" s="39">
        <v>44</v>
      </c>
      <c r="P12" s="40">
        <v>99</v>
      </c>
      <c r="Q12" s="45">
        <v>0</v>
      </c>
      <c r="R12" s="46">
        <v>0</v>
      </c>
    </row>
    <row r="13" spans="1:18" x14ac:dyDescent="0.25">
      <c r="A13" s="11" t="s">
        <v>79</v>
      </c>
      <c r="B13" s="50" t="s">
        <v>29</v>
      </c>
      <c r="C13" s="57" t="s">
        <v>112</v>
      </c>
      <c r="D13" s="57"/>
      <c r="E13" s="11">
        <f t="shared" si="2"/>
        <v>256</v>
      </c>
      <c r="F13" s="12">
        <v>85</v>
      </c>
      <c r="G13" s="54">
        <f t="shared" si="1"/>
        <v>171</v>
      </c>
      <c r="H13" s="14">
        <v>10</v>
      </c>
      <c r="I13" s="11">
        <v>161</v>
      </c>
      <c r="J13" s="11"/>
      <c r="K13" s="11"/>
      <c r="L13" s="12"/>
      <c r="M13" s="33">
        <v>51</v>
      </c>
      <c r="N13" s="34">
        <v>42</v>
      </c>
      <c r="O13" s="39">
        <v>36</v>
      </c>
      <c r="P13" s="40">
        <v>42</v>
      </c>
      <c r="Q13" s="45">
        <v>0</v>
      </c>
      <c r="R13" s="46">
        <v>0</v>
      </c>
    </row>
    <row r="14" spans="1:18" ht="25.5" x14ac:dyDescent="0.25">
      <c r="A14" s="11" t="s">
        <v>80</v>
      </c>
      <c r="B14" s="51" t="s">
        <v>70</v>
      </c>
      <c r="C14" s="57" t="s">
        <v>116</v>
      </c>
      <c r="D14" s="57"/>
      <c r="E14" s="11">
        <f t="shared" si="2"/>
        <v>108</v>
      </c>
      <c r="F14" s="12">
        <v>36</v>
      </c>
      <c r="G14" s="54">
        <f t="shared" si="1"/>
        <v>72</v>
      </c>
      <c r="H14" s="14">
        <v>62</v>
      </c>
      <c r="I14" s="11">
        <v>10</v>
      </c>
      <c r="J14" s="11"/>
      <c r="K14" s="11"/>
      <c r="L14" s="12"/>
      <c r="M14" s="33">
        <v>34</v>
      </c>
      <c r="N14" s="34">
        <v>38</v>
      </c>
      <c r="O14" s="39">
        <v>0</v>
      </c>
      <c r="P14" s="40">
        <v>0</v>
      </c>
      <c r="Q14" s="45">
        <v>0</v>
      </c>
      <c r="R14" s="46">
        <v>0</v>
      </c>
    </row>
    <row r="15" spans="1:18" x14ac:dyDescent="0.25">
      <c r="A15" s="11" t="s">
        <v>81</v>
      </c>
      <c r="B15" s="49" t="s">
        <v>74</v>
      </c>
      <c r="C15" s="57" t="s">
        <v>116</v>
      </c>
      <c r="D15" s="57"/>
      <c r="E15" s="11">
        <f t="shared" si="2"/>
        <v>54</v>
      </c>
      <c r="F15" s="12">
        <v>18</v>
      </c>
      <c r="G15" s="54">
        <f t="shared" si="1"/>
        <v>36</v>
      </c>
      <c r="H15" s="14">
        <v>30</v>
      </c>
      <c r="I15" s="11">
        <v>6</v>
      </c>
      <c r="J15" s="11"/>
      <c r="K15" s="11"/>
      <c r="L15" s="12"/>
      <c r="M15" s="33">
        <v>0</v>
      </c>
      <c r="N15" s="34">
        <v>36</v>
      </c>
      <c r="O15" s="39">
        <v>0</v>
      </c>
      <c r="P15" s="40">
        <v>0</v>
      </c>
      <c r="Q15" s="45">
        <v>0</v>
      </c>
      <c r="R15" s="46">
        <v>0</v>
      </c>
    </row>
    <row r="16" spans="1:18" x14ac:dyDescent="0.25">
      <c r="A16" s="11" t="s">
        <v>82</v>
      </c>
      <c r="B16" s="50" t="s">
        <v>73</v>
      </c>
      <c r="C16" s="57" t="s">
        <v>115</v>
      </c>
      <c r="D16" s="57"/>
      <c r="E16" s="11">
        <f t="shared" si="2"/>
        <v>108</v>
      </c>
      <c r="F16" s="12">
        <v>36</v>
      </c>
      <c r="G16" s="54">
        <f t="shared" si="1"/>
        <v>72</v>
      </c>
      <c r="H16" s="14">
        <v>50</v>
      </c>
      <c r="I16" s="11">
        <v>22</v>
      </c>
      <c r="J16" s="11"/>
      <c r="K16" s="11"/>
      <c r="L16" s="12"/>
      <c r="M16" s="33">
        <v>0</v>
      </c>
      <c r="N16" s="34">
        <v>0</v>
      </c>
      <c r="O16" s="39">
        <v>0</v>
      </c>
      <c r="P16" s="40">
        <v>0</v>
      </c>
      <c r="Q16" s="45">
        <v>27</v>
      </c>
      <c r="R16" s="46">
        <v>45</v>
      </c>
    </row>
    <row r="17" spans="1:20" x14ac:dyDescent="0.25">
      <c r="A17" s="11" t="s">
        <v>84</v>
      </c>
      <c r="B17" s="50" t="s">
        <v>83</v>
      </c>
      <c r="C17" s="57" t="s">
        <v>115</v>
      </c>
      <c r="D17" s="57"/>
      <c r="E17" s="11">
        <f t="shared" si="2"/>
        <v>108</v>
      </c>
      <c r="F17" s="12">
        <v>36</v>
      </c>
      <c r="G17" s="54">
        <f t="shared" si="1"/>
        <v>72</v>
      </c>
      <c r="H17" s="14">
        <v>67</v>
      </c>
      <c r="I17" s="11">
        <v>5</v>
      </c>
      <c r="J17" s="11"/>
      <c r="K17" s="11"/>
      <c r="L17" s="12"/>
      <c r="M17" s="33">
        <v>0</v>
      </c>
      <c r="N17" s="34">
        <v>0</v>
      </c>
      <c r="O17" s="39">
        <v>0</v>
      </c>
      <c r="P17" s="40">
        <v>0</v>
      </c>
      <c r="Q17" s="45">
        <v>22</v>
      </c>
      <c r="R17" s="46">
        <v>50</v>
      </c>
    </row>
    <row r="18" spans="1:20" x14ac:dyDescent="0.25">
      <c r="A18" s="11" t="s">
        <v>85</v>
      </c>
      <c r="B18" s="51" t="s">
        <v>72</v>
      </c>
      <c r="C18" s="57" t="s">
        <v>115</v>
      </c>
      <c r="D18" s="57"/>
      <c r="E18" s="11">
        <f t="shared" ref="E18:E33" si="3">SUM(F18,G18)</f>
        <v>256</v>
      </c>
      <c r="F18" s="12">
        <v>85</v>
      </c>
      <c r="G18" s="54">
        <f t="shared" si="1"/>
        <v>171</v>
      </c>
      <c r="H18" s="14">
        <v>136</v>
      </c>
      <c r="I18" s="11">
        <v>35</v>
      </c>
      <c r="J18" s="11"/>
      <c r="K18" s="11"/>
      <c r="L18" s="12"/>
      <c r="M18" s="33">
        <v>0</v>
      </c>
      <c r="N18" s="34">
        <v>0</v>
      </c>
      <c r="O18" s="39">
        <v>0</v>
      </c>
      <c r="P18" s="40">
        <v>80</v>
      </c>
      <c r="Q18" s="45">
        <v>24</v>
      </c>
      <c r="R18" s="46">
        <v>67</v>
      </c>
    </row>
    <row r="19" spans="1:20" x14ac:dyDescent="0.25">
      <c r="A19" s="21" t="s">
        <v>86</v>
      </c>
      <c r="B19" s="50" t="s">
        <v>71</v>
      </c>
      <c r="C19" s="57" t="s">
        <v>116</v>
      </c>
      <c r="D19" s="57"/>
      <c r="E19" s="11">
        <f t="shared" si="3"/>
        <v>162</v>
      </c>
      <c r="F19" s="12">
        <v>54</v>
      </c>
      <c r="G19" s="54">
        <f t="shared" si="1"/>
        <v>108</v>
      </c>
      <c r="H19" s="14">
        <v>81</v>
      </c>
      <c r="I19" s="11">
        <v>27</v>
      </c>
      <c r="J19" s="11"/>
      <c r="K19" s="11"/>
      <c r="L19" s="12"/>
      <c r="M19" s="33">
        <v>80</v>
      </c>
      <c r="N19" s="34">
        <v>28</v>
      </c>
      <c r="O19" s="39">
        <v>0</v>
      </c>
      <c r="P19" s="40">
        <v>0</v>
      </c>
      <c r="Q19" s="45">
        <v>0</v>
      </c>
      <c r="R19" s="46">
        <v>0</v>
      </c>
    </row>
    <row r="20" spans="1:20" x14ac:dyDescent="0.25">
      <c r="A20" s="11" t="s">
        <v>145</v>
      </c>
      <c r="B20" s="51" t="s">
        <v>120</v>
      </c>
      <c r="C20" s="57" t="s">
        <v>117</v>
      </c>
      <c r="D20" s="57"/>
      <c r="E20" s="57">
        <f>SUM(F20,G20)</f>
        <v>54</v>
      </c>
      <c r="F20" s="87">
        <v>18</v>
      </c>
      <c r="G20" s="86">
        <f t="shared" si="1"/>
        <v>36</v>
      </c>
      <c r="H20" s="14">
        <v>30</v>
      </c>
      <c r="I20" s="57">
        <v>5</v>
      </c>
      <c r="J20" s="11"/>
      <c r="K20" s="11"/>
      <c r="L20" s="12"/>
      <c r="M20" s="33">
        <v>0</v>
      </c>
      <c r="N20" s="34">
        <v>0</v>
      </c>
      <c r="O20" s="39">
        <v>0</v>
      </c>
      <c r="P20" s="40">
        <v>0</v>
      </c>
      <c r="Q20" s="45">
        <v>36</v>
      </c>
      <c r="R20" s="46">
        <v>0</v>
      </c>
    </row>
    <row r="21" spans="1:20" x14ac:dyDescent="0.25">
      <c r="A21" s="11" t="s">
        <v>87</v>
      </c>
      <c r="B21" s="50" t="s">
        <v>67</v>
      </c>
      <c r="C21" s="57" t="s">
        <v>114</v>
      </c>
      <c r="D21" s="57"/>
      <c r="E21" s="11">
        <f t="shared" si="3"/>
        <v>162</v>
      </c>
      <c r="F21" s="12">
        <v>54</v>
      </c>
      <c r="G21" s="54">
        <f t="shared" si="1"/>
        <v>108</v>
      </c>
      <c r="H21" s="14">
        <v>2</v>
      </c>
      <c r="I21" s="11">
        <v>106</v>
      </c>
      <c r="J21" s="11"/>
      <c r="K21" s="11"/>
      <c r="L21" s="12"/>
      <c r="M21" s="33">
        <v>108</v>
      </c>
      <c r="N21" s="34">
        <v>0</v>
      </c>
      <c r="O21" s="39">
        <v>0</v>
      </c>
      <c r="P21" s="40">
        <v>0</v>
      </c>
      <c r="Q21" s="45">
        <v>0</v>
      </c>
      <c r="R21" s="46">
        <v>0</v>
      </c>
    </row>
    <row r="22" spans="1:20" x14ac:dyDescent="0.25">
      <c r="A22" s="11" t="s">
        <v>88</v>
      </c>
      <c r="B22" s="50" t="s">
        <v>68</v>
      </c>
      <c r="C22" s="57"/>
      <c r="D22" s="57" t="s">
        <v>111</v>
      </c>
      <c r="E22" s="11">
        <f t="shared" si="3"/>
        <v>256</v>
      </c>
      <c r="F22" s="12">
        <v>85</v>
      </c>
      <c r="G22" s="54">
        <f t="shared" si="1"/>
        <v>171</v>
      </c>
      <c r="H22" s="14">
        <v>132</v>
      </c>
      <c r="I22" s="11">
        <v>39</v>
      </c>
      <c r="J22" s="11"/>
      <c r="K22" s="11">
        <v>30</v>
      </c>
      <c r="L22" s="12">
        <v>6</v>
      </c>
      <c r="M22" s="33">
        <v>35</v>
      </c>
      <c r="N22" s="34">
        <v>56</v>
      </c>
      <c r="O22" s="39">
        <v>28</v>
      </c>
      <c r="P22" s="40">
        <v>52</v>
      </c>
      <c r="Q22" s="45">
        <v>0</v>
      </c>
      <c r="R22" s="46">
        <v>0</v>
      </c>
    </row>
    <row r="23" spans="1:20" x14ac:dyDescent="0.25">
      <c r="A23" s="11" t="s">
        <v>146</v>
      </c>
      <c r="B23" s="50" t="s">
        <v>69</v>
      </c>
      <c r="C23" s="57" t="s">
        <v>112</v>
      </c>
      <c r="D23" s="57"/>
      <c r="E23" s="11">
        <f t="shared" si="3"/>
        <v>108</v>
      </c>
      <c r="F23" s="12">
        <v>36</v>
      </c>
      <c r="G23" s="54">
        <f t="shared" si="1"/>
        <v>72</v>
      </c>
      <c r="H23" s="14">
        <v>56</v>
      </c>
      <c r="I23" s="11">
        <v>16</v>
      </c>
      <c r="J23" s="11"/>
      <c r="K23" s="11"/>
      <c r="L23" s="12"/>
      <c r="M23" s="33">
        <v>0</v>
      </c>
      <c r="N23" s="34">
        <v>0</v>
      </c>
      <c r="O23" s="39">
        <v>0</v>
      </c>
      <c r="P23" s="40">
        <v>72</v>
      </c>
      <c r="Q23" s="45">
        <v>0</v>
      </c>
      <c r="R23" s="46">
        <v>0</v>
      </c>
    </row>
    <row r="24" spans="1:20" ht="38.25" x14ac:dyDescent="0.25">
      <c r="A24" s="57" t="s">
        <v>109</v>
      </c>
      <c r="B24" s="80" t="s">
        <v>144</v>
      </c>
      <c r="C24" s="57" t="s">
        <v>136</v>
      </c>
      <c r="D24" s="57"/>
      <c r="E24" s="57">
        <f t="shared" si="3"/>
        <v>108</v>
      </c>
      <c r="F24" s="87">
        <v>36</v>
      </c>
      <c r="G24" s="86">
        <f>SUM(M24:R24)</f>
        <v>72</v>
      </c>
      <c r="H24" s="88">
        <v>37</v>
      </c>
      <c r="I24" s="57">
        <v>35</v>
      </c>
      <c r="J24" s="57"/>
      <c r="K24" s="57"/>
      <c r="L24" s="87"/>
      <c r="M24" s="89">
        <v>0</v>
      </c>
      <c r="N24" s="90">
        <v>0</v>
      </c>
      <c r="O24" s="91">
        <v>0</v>
      </c>
      <c r="P24" s="92">
        <v>0</v>
      </c>
      <c r="Q24" s="93">
        <v>0</v>
      </c>
      <c r="R24" s="94">
        <v>72</v>
      </c>
      <c r="S24" s="22"/>
    </row>
    <row r="25" spans="1:20" ht="25.5" x14ac:dyDescent="0.25">
      <c r="A25" s="57" t="s">
        <v>147</v>
      </c>
      <c r="B25" s="81" t="s">
        <v>108</v>
      </c>
      <c r="C25" s="57" t="s">
        <v>136</v>
      </c>
      <c r="D25" s="57"/>
      <c r="E25" s="57">
        <f t="shared" si="3"/>
        <v>54</v>
      </c>
      <c r="F25" s="87">
        <v>18</v>
      </c>
      <c r="G25" s="86">
        <f t="shared" si="1"/>
        <v>36</v>
      </c>
      <c r="H25" s="88">
        <v>28</v>
      </c>
      <c r="I25" s="57">
        <v>8</v>
      </c>
      <c r="J25" s="57"/>
      <c r="K25" s="57"/>
      <c r="L25" s="87"/>
      <c r="M25" s="89">
        <v>0</v>
      </c>
      <c r="N25" s="90">
        <v>0</v>
      </c>
      <c r="O25" s="91">
        <v>0</v>
      </c>
      <c r="P25" s="92">
        <v>0</v>
      </c>
      <c r="Q25" s="93">
        <v>0</v>
      </c>
      <c r="R25" s="94">
        <v>36</v>
      </c>
    </row>
    <row r="26" spans="1:20" ht="25.5" x14ac:dyDescent="0.25">
      <c r="A26" s="17" t="s">
        <v>26</v>
      </c>
      <c r="B26" s="52" t="s">
        <v>27</v>
      </c>
      <c r="C26" s="83" t="s">
        <v>134</v>
      </c>
      <c r="D26" s="83" t="s">
        <v>118</v>
      </c>
      <c r="E26" s="17">
        <f t="shared" si="3"/>
        <v>296</v>
      </c>
      <c r="F26" s="18">
        <f>SUM(F27:F33)</f>
        <v>48</v>
      </c>
      <c r="G26" s="19">
        <f>SUM(G27:G33)</f>
        <v>248</v>
      </c>
      <c r="H26" s="20">
        <f>SUM(H27:H33)</f>
        <v>166</v>
      </c>
      <c r="I26" s="17">
        <f>SUM(I27:I33)</f>
        <v>82</v>
      </c>
      <c r="J26" s="17"/>
      <c r="K26" s="17"/>
      <c r="L26" s="18"/>
      <c r="M26" s="35">
        <f t="shared" ref="M26:R26" si="4">SUM(M27:M33)</f>
        <v>80</v>
      </c>
      <c r="N26" s="36">
        <f t="shared" si="4"/>
        <v>0</v>
      </c>
      <c r="O26" s="41">
        <f t="shared" si="4"/>
        <v>0</v>
      </c>
      <c r="P26" s="42">
        <f t="shared" si="4"/>
        <v>96</v>
      </c>
      <c r="Q26" s="47">
        <f t="shared" si="4"/>
        <v>52</v>
      </c>
      <c r="R26" s="48">
        <f t="shared" si="4"/>
        <v>20</v>
      </c>
    </row>
    <row r="27" spans="1:20" x14ac:dyDescent="0.25">
      <c r="A27" s="11" t="s">
        <v>28</v>
      </c>
      <c r="B27" s="60" t="s">
        <v>123</v>
      </c>
      <c r="C27" s="84" t="s">
        <v>117</v>
      </c>
      <c r="D27" s="84"/>
      <c r="E27" s="11">
        <f t="shared" si="3"/>
        <v>38</v>
      </c>
      <c r="F27" s="12">
        <v>6</v>
      </c>
      <c r="G27" s="56">
        <f t="shared" ref="G27:G33" si="5">SUM(M27:R27)</f>
        <v>32</v>
      </c>
      <c r="H27" s="14">
        <v>26</v>
      </c>
      <c r="I27" s="11">
        <v>6</v>
      </c>
      <c r="J27" s="11"/>
      <c r="K27" s="11"/>
      <c r="L27" s="12"/>
      <c r="M27" s="33">
        <v>0</v>
      </c>
      <c r="N27" s="34">
        <v>0</v>
      </c>
      <c r="O27" s="39">
        <v>0</v>
      </c>
      <c r="P27" s="40">
        <v>0</v>
      </c>
      <c r="Q27" s="45">
        <v>32</v>
      </c>
      <c r="R27" s="46">
        <v>0</v>
      </c>
    </row>
    <row r="28" spans="1:20" ht="24.75" x14ac:dyDescent="0.25">
      <c r="A28" s="11" t="s">
        <v>89</v>
      </c>
      <c r="B28" s="61" t="s">
        <v>124</v>
      </c>
      <c r="C28" s="84" t="s">
        <v>112</v>
      </c>
      <c r="D28" s="84"/>
      <c r="E28" s="11">
        <f t="shared" si="3"/>
        <v>38</v>
      </c>
      <c r="F28" s="12">
        <v>6</v>
      </c>
      <c r="G28" s="56">
        <f t="shared" si="5"/>
        <v>32</v>
      </c>
      <c r="H28" s="14">
        <v>26</v>
      </c>
      <c r="I28" s="11">
        <v>6</v>
      </c>
      <c r="J28" s="11"/>
      <c r="K28" s="11"/>
      <c r="L28" s="12"/>
      <c r="M28" s="33">
        <v>0</v>
      </c>
      <c r="N28" s="34">
        <v>0</v>
      </c>
      <c r="O28" s="39">
        <v>0</v>
      </c>
      <c r="P28" s="40">
        <v>32</v>
      </c>
      <c r="Q28" s="45">
        <v>0</v>
      </c>
      <c r="R28" s="46">
        <v>0</v>
      </c>
    </row>
    <row r="29" spans="1:20" x14ac:dyDescent="0.25">
      <c r="A29" s="11" t="s">
        <v>90</v>
      </c>
      <c r="B29" s="62" t="s">
        <v>93</v>
      </c>
      <c r="C29" s="84" t="s">
        <v>112</v>
      </c>
      <c r="D29" s="84"/>
      <c r="E29" s="11">
        <f t="shared" si="3"/>
        <v>38</v>
      </c>
      <c r="F29" s="12">
        <v>6</v>
      </c>
      <c r="G29" s="56">
        <f t="shared" si="5"/>
        <v>32</v>
      </c>
      <c r="H29" s="14">
        <v>32</v>
      </c>
      <c r="I29" s="11">
        <v>0</v>
      </c>
      <c r="J29" s="11"/>
      <c r="K29" s="11"/>
      <c r="L29" s="12"/>
      <c r="M29" s="33">
        <v>0</v>
      </c>
      <c r="N29" s="34">
        <v>0</v>
      </c>
      <c r="O29" s="39">
        <v>0</v>
      </c>
      <c r="P29" s="40">
        <v>32</v>
      </c>
      <c r="Q29" s="45">
        <v>0</v>
      </c>
      <c r="R29" s="46">
        <v>0</v>
      </c>
    </row>
    <row r="30" spans="1:20" x14ac:dyDescent="0.25">
      <c r="A30" s="11" t="s">
        <v>91</v>
      </c>
      <c r="B30" s="61" t="s">
        <v>125</v>
      </c>
      <c r="C30" s="84" t="s">
        <v>114</v>
      </c>
      <c r="D30" s="84"/>
      <c r="E30" s="11">
        <f t="shared" si="3"/>
        <v>48</v>
      </c>
      <c r="F30" s="12">
        <v>8</v>
      </c>
      <c r="G30" s="56">
        <f t="shared" si="5"/>
        <v>40</v>
      </c>
      <c r="H30" s="14">
        <v>24</v>
      </c>
      <c r="I30" s="11">
        <v>16</v>
      </c>
      <c r="J30" s="11"/>
      <c r="K30" s="11"/>
      <c r="L30" s="12"/>
      <c r="M30" s="33">
        <v>40</v>
      </c>
      <c r="N30" s="34">
        <v>0</v>
      </c>
      <c r="O30" s="39">
        <v>0</v>
      </c>
      <c r="P30" s="40">
        <v>0</v>
      </c>
      <c r="Q30" s="45">
        <v>0</v>
      </c>
      <c r="R30" s="46">
        <v>0</v>
      </c>
    </row>
    <row r="31" spans="1:20" x14ac:dyDescent="0.25">
      <c r="A31" s="11" t="s">
        <v>92</v>
      </c>
      <c r="B31" s="60" t="s">
        <v>126</v>
      </c>
      <c r="C31" s="57" t="s">
        <v>114</v>
      </c>
      <c r="D31" s="57"/>
      <c r="E31" s="11">
        <f t="shared" si="3"/>
        <v>48</v>
      </c>
      <c r="F31" s="12">
        <v>8</v>
      </c>
      <c r="G31" s="56">
        <f t="shared" si="5"/>
        <v>40</v>
      </c>
      <c r="H31" s="14">
        <v>26</v>
      </c>
      <c r="I31" s="11">
        <v>14</v>
      </c>
      <c r="J31" s="11"/>
      <c r="K31" s="11"/>
      <c r="L31" s="12"/>
      <c r="M31" s="33">
        <v>40</v>
      </c>
      <c r="N31" s="34">
        <v>0</v>
      </c>
      <c r="O31" s="39">
        <v>0</v>
      </c>
      <c r="P31" s="40">
        <v>0</v>
      </c>
      <c r="Q31" s="45">
        <v>0</v>
      </c>
      <c r="R31" s="46">
        <v>0</v>
      </c>
      <c r="T31" s="22"/>
    </row>
    <row r="32" spans="1:20" ht="25.5" x14ac:dyDescent="0.25">
      <c r="A32" s="11" t="s">
        <v>94</v>
      </c>
      <c r="B32" s="63" t="s">
        <v>30</v>
      </c>
      <c r="C32" s="57" t="s">
        <v>112</v>
      </c>
      <c r="D32" s="57"/>
      <c r="E32" s="11">
        <f t="shared" si="3"/>
        <v>38</v>
      </c>
      <c r="F32" s="12">
        <v>6</v>
      </c>
      <c r="G32" s="56">
        <f t="shared" si="5"/>
        <v>32</v>
      </c>
      <c r="H32" s="14">
        <v>32</v>
      </c>
      <c r="I32" s="11">
        <v>0</v>
      </c>
      <c r="J32" s="11"/>
      <c r="K32" s="11"/>
      <c r="L32" s="12"/>
      <c r="M32" s="33">
        <v>0</v>
      </c>
      <c r="N32" s="34">
        <v>0</v>
      </c>
      <c r="O32" s="39">
        <v>0</v>
      </c>
      <c r="P32" s="40">
        <v>32</v>
      </c>
      <c r="Q32" s="45">
        <v>0</v>
      </c>
      <c r="R32" s="46">
        <v>0</v>
      </c>
    </row>
    <row r="33" spans="1:19" x14ac:dyDescent="0.25">
      <c r="A33" s="11" t="s">
        <v>95</v>
      </c>
      <c r="B33" s="50" t="s">
        <v>29</v>
      </c>
      <c r="C33" s="57" t="s">
        <v>115</v>
      </c>
      <c r="D33" s="57"/>
      <c r="E33" s="11">
        <f t="shared" si="3"/>
        <v>48</v>
      </c>
      <c r="F33" s="12">
        <v>8</v>
      </c>
      <c r="G33" s="56">
        <f t="shared" si="5"/>
        <v>40</v>
      </c>
      <c r="H33" s="14">
        <v>0</v>
      </c>
      <c r="I33" s="11">
        <v>40</v>
      </c>
      <c r="J33" s="11"/>
      <c r="K33" s="11"/>
      <c r="L33" s="12"/>
      <c r="M33" s="33">
        <v>0</v>
      </c>
      <c r="N33" s="34">
        <v>0</v>
      </c>
      <c r="O33" s="39">
        <v>0</v>
      </c>
      <c r="P33" s="40">
        <v>0</v>
      </c>
      <c r="Q33" s="45">
        <v>20</v>
      </c>
      <c r="R33" s="46">
        <v>20</v>
      </c>
    </row>
    <row r="34" spans="1:19" x14ac:dyDescent="0.25">
      <c r="A34" s="17" t="s">
        <v>31</v>
      </c>
      <c r="B34" s="52" t="s">
        <v>32</v>
      </c>
      <c r="C34" s="83"/>
      <c r="D34" s="83"/>
      <c r="E34" s="17">
        <f>SUM(E35)</f>
        <v>565</v>
      </c>
      <c r="F34" s="18">
        <f t="shared" ref="F34:J34" si="6">SUM(F35)</f>
        <v>93</v>
      </c>
      <c r="G34" s="19">
        <f>SUM(G35)</f>
        <v>1876</v>
      </c>
      <c r="H34" s="24">
        <f t="shared" si="6"/>
        <v>246</v>
      </c>
      <c r="I34" s="17">
        <f>SUM(I35)</f>
        <v>226</v>
      </c>
      <c r="J34" s="17">
        <f t="shared" si="6"/>
        <v>1404</v>
      </c>
      <c r="K34" s="17"/>
      <c r="L34" s="18"/>
      <c r="M34" s="35">
        <f t="shared" ref="M34:R34" si="7">SUM(M35)</f>
        <v>96</v>
      </c>
      <c r="N34" s="36">
        <f t="shared" si="7"/>
        <v>482</v>
      </c>
      <c r="O34" s="41">
        <f t="shared" si="7"/>
        <v>324</v>
      </c>
      <c r="P34" s="42">
        <f t="shared" si="7"/>
        <v>116</v>
      </c>
      <c r="Q34" s="47">
        <f t="shared" si="7"/>
        <v>392</v>
      </c>
      <c r="R34" s="48">
        <f t="shared" si="7"/>
        <v>466</v>
      </c>
    </row>
    <row r="35" spans="1:19" ht="25.5" x14ac:dyDescent="0.25">
      <c r="A35" s="17" t="s">
        <v>33</v>
      </c>
      <c r="B35" s="52" t="s">
        <v>34</v>
      </c>
      <c r="C35" s="82" t="s">
        <v>141</v>
      </c>
      <c r="D35" s="82" t="s">
        <v>135</v>
      </c>
      <c r="E35" s="17">
        <f>SUM(E36,E40,E44,E48)</f>
        <v>565</v>
      </c>
      <c r="F35" s="18">
        <f>SUM(F36,F40,F44,F48)</f>
        <v>93</v>
      </c>
      <c r="G35" s="19">
        <f>SUM(G36,G40,G44,G48)</f>
        <v>1876</v>
      </c>
      <c r="H35" s="20">
        <f>SUM(H36,H40,H44,H48)</f>
        <v>246</v>
      </c>
      <c r="I35" s="17">
        <f>SUM(I36,I40,I44,I48)</f>
        <v>226</v>
      </c>
      <c r="J35" s="17">
        <f>SUM(J38,J39,J42,J43,J46,J47,J50,J51)</f>
        <v>1404</v>
      </c>
      <c r="K35" s="17"/>
      <c r="L35" s="18"/>
      <c r="M35" s="35">
        <f t="shared" ref="M35:R35" si="8">SUM(M36,M40,M44,M48)</f>
        <v>96</v>
      </c>
      <c r="N35" s="36">
        <f t="shared" si="8"/>
        <v>482</v>
      </c>
      <c r="O35" s="41">
        <f t="shared" si="8"/>
        <v>324</v>
      </c>
      <c r="P35" s="42">
        <f t="shared" si="8"/>
        <v>116</v>
      </c>
      <c r="Q35" s="47">
        <f t="shared" si="8"/>
        <v>392</v>
      </c>
      <c r="R35" s="48">
        <f t="shared" si="8"/>
        <v>466</v>
      </c>
    </row>
    <row r="36" spans="1:19" ht="48.75" x14ac:dyDescent="0.25">
      <c r="A36" s="17" t="s">
        <v>35</v>
      </c>
      <c r="B36" s="64" t="s">
        <v>127</v>
      </c>
      <c r="C36" s="83"/>
      <c r="D36" s="82" t="s">
        <v>142</v>
      </c>
      <c r="E36" s="17">
        <f>SUM(E37:E39)</f>
        <v>194</v>
      </c>
      <c r="F36" s="18">
        <f>SUM(F37:F39)</f>
        <v>32</v>
      </c>
      <c r="G36" s="68">
        <f>SUM(G37:G39)</f>
        <v>486</v>
      </c>
      <c r="H36" s="20">
        <f>SUM(H37:H39)</f>
        <v>100</v>
      </c>
      <c r="I36" s="17">
        <f>SUM(I37:I39)</f>
        <v>62</v>
      </c>
      <c r="J36" s="17"/>
      <c r="K36" s="17">
        <v>12</v>
      </c>
      <c r="L36" s="18">
        <v>6</v>
      </c>
      <c r="M36" s="35">
        <f t="shared" ref="M36:R36" si="9">SUM(M37:M39)</f>
        <v>66</v>
      </c>
      <c r="N36" s="36">
        <f t="shared" si="9"/>
        <v>312</v>
      </c>
      <c r="O36" s="41">
        <f t="shared" si="9"/>
        <v>108</v>
      </c>
      <c r="P36" s="42">
        <f t="shared" si="9"/>
        <v>0</v>
      </c>
      <c r="Q36" s="47">
        <f t="shared" si="9"/>
        <v>0</v>
      </c>
      <c r="R36" s="48">
        <f t="shared" si="9"/>
        <v>0</v>
      </c>
    </row>
    <row r="37" spans="1:19" ht="36.75" x14ac:dyDescent="0.25">
      <c r="A37" s="11" t="s">
        <v>36</v>
      </c>
      <c r="B37" s="61" t="s">
        <v>128</v>
      </c>
      <c r="C37" s="85" t="s">
        <v>116</v>
      </c>
      <c r="D37" s="57"/>
      <c r="E37" s="11">
        <f>SUM(F37,G37)</f>
        <v>194</v>
      </c>
      <c r="F37" s="12">
        <v>32</v>
      </c>
      <c r="G37" s="55">
        <f>SUM(M37:R37)</f>
        <v>162</v>
      </c>
      <c r="H37" s="14">
        <v>100</v>
      </c>
      <c r="I37" s="11">
        <v>62</v>
      </c>
      <c r="J37" s="11"/>
      <c r="K37" s="11"/>
      <c r="L37" s="12"/>
      <c r="M37" s="33">
        <v>66</v>
      </c>
      <c r="N37" s="34">
        <v>96</v>
      </c>
      <c r="O37" s="39">
        <v>0</v>
      </c>
      <c r="P37" s="40">
        <v>0</v>
      </c>
      <c r="Q37" s="45">
        <v>0</v>
      </c>
      <c r="R37" s="46">
        <v>0</v>
      </c>
      <c r="S37" s="22"/>
    </row>
    <row r="38" spans="1:19" x14ac:dyDescent="0.25">
      <c r="A38" s="11" t="s">
        <v>37</v>
      </c>
      <c r="B38" s="50" t="s">
        <v>96</v>
      </c>
      <c r="C38" s="57" t="s">
        <v>116</v>
      </c>
      <c r="D38" s="57"/>
      <c r="E38" s="11"/>
      <c r="F38" s="12"/>
      <c r="G38" s="55">
        <f>SUM(M38:R38)</f>
        <v>180</v>
      </c>
      <c r="H38" s="14"/>
      <c r="I38" s="11"/>
      <c r="J38" s="11">
        <v>180</v>
      </c>
      <c r="K38" s="11"/>
      <c r="L38" s="12"/>
      <c r="M38" s="33"/>
      <c r="N38" s="34">
        <v>180</v>
      </c>
      <c r="O38" s="39"/>
      <c r="P38" s="40"/>
      <c r="Q38" s="45"/>
      <c r="R38" s="46"/>
    </row>
    <row r="39" spans="1:19" x14ac:dyDescent="0.25">
      <c r="A39" s="11" t="s">
        <v>38</v>
      </c>
      <c r="B39" s="11" t="s">
        <v>97</v>
      </c>
      <c r="C39" s="57" t="s">
        <v>113</v>
      </c>
      <c r="D39" s="57"/>
      <c r="E39" s="11"/>
      <c r="F39" s="12"/>
      <c r="G39" s="55">
        <f>SUM(M39:R39)</f>
        <v>144</v>
      </c>
      <c r="H39" s="14"/>
      <c r="I39" s="11"/>
      <c r="J39" s="11">
        <v>144</v>
      </c>
      <c r="K39" s="11"/>
      <c r="L39" s="12"/>
      <c r="M39" s="33"/>
      <c r="N39" s="34">
        <v>36</v>
      </c>
      <c r="O39" s="39">
        <v>108</v>
      </c>
      <c r="P39" s="40"/>
      <c r="Q39" s="45"/>
      <c r="R39" s="46"/>
    </row>
    <row r="40" spans="1:19" ht="25.5" x14ac:dyDescent="0.25">
      <c r="A40" s="17" t="s">
        <v>98</v>
      </c>
      <c r="B40" s="65" t="s">
        <v>129</v>
      </c>
      <c r="C40" s="83"/>
      <c r="D40" s="82" t="s">
        <v>142</v>
      </c>
      <c r="E40" s="17">
        <f>SUM(E41:E43)</f>
        <v>110</v>
      </c>
      <c r="F40" s="18">
        <f>SUM(F41:F43)</f>
        <v>18</v>
      </c>
      <c r="G40" s="68">
        <f>SUM(G41:G43)</f>
        <v>416</v>
      </c>
      <c r="H40" s="20">
        <f>SUM(H41:H43)</f>
        <v>32</v>
      </c>
      <c r="I40" s="17">
        <f>SUM(I41:I43)</f>
        <v>60</v>
      </c>
      <c r="J40" s="17"/>
      <c r="K40" s="17">
        <v>12</v>
      </c>
      <c r="L40" s="18">
        <v>6</v>
      </c>
      <c r="M40" s="35">
        <f t="shared" ref="M40:R40" si="10">SUM(M41:M43)</f>
        <v>30</v>
      </c>
      <c r="N40" s="36">
        <f t="shared" si="10"/>
        <v>170</v>
      </c>
      <c r="O40" s="41">
        <f t="shared" si="10"/>
        <v>216</v>
      </c>
      <c r="P40" s="42">
        <f t="shared" si="10"/>
        <v>0</v>
      </c>
      <c r="Q40" s="47">
        <f t="shared" si="10"/>
        <v>0</v>
      </c>
      <c r="R40" s="48">
        <f t="shared" si="10"/>
        <v>0</v>
      </c>
    </row>
    <row r="41" spans="1:19" ht="38.25" x14ac:dyDescent="0.25">
      <c r="A41" s="11" t="s">
        <v>99</v>
      </c>
      <c r="B41" s="63" t="s">
        <v>148</v>
      </c>
      <c r="C41" s="85" t="s">
        <v>116</v>
      </c>
      <c r="D41" s="57"/>
      <c r="E41" s="11">
        <f>SUM(F41,G41)</f>
        <v>110</v>
      </c>
      <c r="F41" s="12">
        <v>18</v>
      </c>
      <c r="G41" s="55">
        <f>SUM(M41:R41)</f>
        <v>92</v>
      </c>
      <c r="H41" s="14">
        <v>32</v>
      </c>
      <c r="I41" s="11">
        <v>60</v>
      </c>
      <c r="J41" s="11"/>
      <c r="K41" s="11"/>
      <c r="L41" s="12"/>
      <c r="M41" s="33">
        <v>30</v>
      </c>
      <c r="N41" s="34">
        <v>62</v>
      </c>
      <c r="O41" s="39">
        <v>0</v>
      </c>
      <c r="P41" s="40">
        <v>0</v>
      </c>
      <c r="Q41" s="45">
        <v>0</v>
      </c>
      <c r="R41" s="46">
        <v>0</v>
      </c>
    </row>
    <row r="42" spans="1:19" x14ac:dyDescent="0.25">
      <c r="A42" s="11" t="s">
        <v>39</v>
      </c>
      <c r="B42" s="50" t="s">
        <v>96</v>
      </c>
      <c r="C42" s="57" t="s">
        <v>113</v>
      </c>
      <c r="D42" s="57"/>
      <c r="E42" s="11"/>
      <c r="F42" s="67"/>
      <c r="G42" s="95">
        <f>SUM(M42:R42)</f>
        <v>180</v>
      </c>
      <c r="H42" s="69"/>
      <c r="I42" s="59"/>
      <c r="J42" s="57">
        <v>180</v>
      </c>
      <c r="K42" s="59"/>
      <c r="L42" s="67"/>
      <c r="M42" s="70"/>
      <c r="N42" s="90">
        <v>72</v>
      </c>
      <c r="O42" s="91">
        <v>108</v>
      </c>
      <c r="P42" s="71"/>
      <c r="Q42" s="72"/>
      <c r="R42" s="73"/>
    </row>
    <row r="43" spans="1:19" x14ac:dyDescent="0.25">
      <c r="A43" s="11" t="s">
        <v>40</v>
      </c>
      <c r="B43" s="50" t="s">
        <v>97</v>
      </c>
      <c r="C43" s="57" t="s">
        <v>113</v>
      </c>
      <c r="D43" s="57"/>
      <c r="E43" s="11"/>
      <c r="F43" s="12"/>
      <c r="G43" s="55">
        <v>144</v>
      </c>
      <c r="H43" s="14"/>
      <c r="I43" s="11"/>
      <c r="J43" s="11">
        <v>144</v>
      </c>
      <c r="K43" s="11"/>
      <c r="L43" s="12"/>
      <c r="M43" s="33"/>
      <c r="N43" s="34">
        <v>36</v>
      </c>
      <c r="O43" s="39">
        <v>108</v>
      </c>
      <c r="P43" s="40"/>
      <c r="Q43" s="45"/>
      <c r="R43" s="46"/>
    </row>
    <row r="44" spans="1:19" ht="36.75" x14ac:dyDescent="0.25">
      <c r="A44" s="17" t="s">
        <v>100</v>
      </c>
      <c r="B44" s="66" t="s">
        <v>130</v>
      </c>
      <c r="C44" s="82"/>
      <c r="D44" s="82" t="s">
        <v>143</v>
      </c>
      <c r="E44" s="17">
        <f>SUM(E45:E47)</f>
        <v>175</v>
      </c>
      <c r="F44" s="18">
        <f>SUM(F45:F47)</f>
        <v>29</v>
      </c>
      <c r="G44" s="68">
        <f>SUM(G45:G47)</f>
        <v>686</v>
      </c>
      <c r="H44" s="20">
        <f>SUM(H45:H47)</f>
        <v>76</v>
      </c>
      <c r="I44" s="17">
        <f>SUM(I45:I47)</f>
        <v>70</v>
      </c>
      <c r="J44" s="17"/>
      <c r="K44" s="17">
        <v>12</v>
      </c>
      <c r="L44" s="18">
        <v>6</v>
      </c>
      <c r="M44" s="35">
        <f t="shared" ref="M44:R44" si="11">SUM(M45:M47)</f>
        <v>0</v>
      </c>
      <c r="N44" s="36">
        <f t="shared" si="11"/>
        <v>0</v>
      </c>
      <c r="O44" s="41">
        <f t="shared" si="11"/>
        <v>0</v>
      </c>
      <c r="P44" s="42">
        <f t="shared" si="11"/>
        <v>116</v>
      </c>
      <c r="Q44" s="47">
        <f t="shared" si="11"/>
        <v>320</v>
      </c>
      <c r="R44" s="48">
        <f t="shared" si="11"/>
        <v>250</v>
      </c>
    </row>
    <row r="45" spans="1:19" x14ac:dyDescent="0.25">
      <c r="A45" s="11" t="s">
        <v>101</v>
      </c>
      <c r="B45" s="60" t="s">
        <v>131</v>
      </c>
      <c r="C45" s="85" t="s">
        <v>136</v>
      </c>
      <c r="D45" s="57"/>
      <c r="E45" s="11">
        <f>SUM(F45,G45)</f>
        <v>175</v>
      </c>
      <c r="F45" s="12">
        <v>29</v>
      </c>
      <c r="G45" s="55">
        <f>SUM(M45:R45)</f>
        <v>146</v>
      </c>
      <c r="H45" s="14">
        <v>76</v>
      </c>
      <c r="I45" s="11">
        <v>70</v>
      </c>
      <c r="J45" s="11"/>
      <c r="K45" s="11"/>
      <c r="L45" s="12"/>
      <c r="M45" s="33">
        <v>0</v>
      </c>
      <c r="N45" s="34">
        <v>0</v>
      </c>
      <c r="O45" s="39">
        <v>0</v>
      </c>
      <c r="P45" s="40">
        <v>44</v>
      </c>
      <c r="Q45" s="45">
        <v>50</v>
      </c>
      <c r="R45" s="46">
        <v>52</v>
      </c>
    </row>
    <row r="46" spans="1:19" x14ac:dyDescent="0.25">
      <c r="A46" s="11" t="s">
        <v>102</v>
      </c>
      <c r="B46" s="50" t="s">
        <v>96</v>
      </c>
      <c r="C46" s="57" t="s">
        <v>115</v>
      </c>
      <c r="D46" s="57"/>
      <c r="E46" s="11"/>
      <c r="F46" s="12"/>
      <c r="G46" s="55">
        <f>SUM(M46:R46)</f>
        <v>378</v>
      </c>
      <c r="H46" s="14"/>
      <c r="I46" s="11"/>
      <c r="J46" s="11">
        <v>378</v>
      </c>
      <c r="K46" s="11"/>
      <c r="L46" s="12"/>
      <c r="M46" s="33"/>
      <c r="N46" s="34"/>
      <c r="O46" s="39"/>
      <c r="P46" s="40">
        <v>72</v>
      </c>
      <c r="Q46" s="45">
        <v>270</v>
      </c>
      <c r="R46" s="46">
        <v>36</v>
      </c>
    </row>
    <row r="47" spans="1:19" x14ac:dyDescent="0.25">
      <c r="A47" s="11" t="s">
        <v>103</v>
      </c>
      <c r="B47" s="50" t="s">
        <v>97</v>
      </c>
      <c r="C47" s="57" t="s">
        <v>115</v>
      </c>
      <c r="D47" s="57"/>
      <c r="E47" s="11"/>
      <c r="F47" s="12"/>
      <c r="G47" s="55">
        <f>SUM(M47:R47)</f>
        <v>162</v>
      </c>
      <c r="H47" s="14"/>
      <c r="I47" s="11"/>
      <c r="J47" s="11">
        <v>162</v>
      </c>
      <c r="K47" s="11"/>
      <c r="L47" s="12"/>
      <c r="M47" s="33"/>
      <c r="N47" s="34"/>
      <c r="O47" s="39"/>
      <c r="P47" s="40"/>
      <c r="Q47" s="45"/>
      <c r="R47" s="46">
        <v>162</v>
      </c>
    </row>
    <row r="48" spans="1:19" x14ac:dyDescent="0.25">
      <c r="A48" s="17" t="s">
        <v>104</v>
      </c>
      <c r="B48" s="66" t="s">
        <v>132</v>
      </c>
      <c r="C48" s="82"/>
      <c r="D48" s="82" t="s">
        <v>143</v>
      </c>
      <c r="E48" s="17">
        <f>SUM(E49:E51)</f>
        <v>86</v>
      </c>
      <c r="F48" s="18">
        <f>SUM(F49:F51)</f>
        <v>14</v>
      </c>
      <c r="G48" s="68">
        <f>SUM(G49:G51)</f>
        <v>288</v>
      </c>
      <c r="H48" s="20">
        <f>SUM(H49:H51)</f>
        <v>38</v>
      </c>
      <c r="I48" s="17">
        <f>SUM(I49:I51)</f>
        <v>34</v>
      </c>
      <c r="J48" s="17"/>
      <c r="K48" s="17">
        <v>12</v>
      </c>
      <c r="L48" s="18">
        <v>6</v>
      </c>
      <c r="M48" s="35">
        <f t="shared" ref="M48:R48" si="12">SUM(M49:M51)</f>
        <v>0</v>
      </c>
      <c r="N48" s="36">
        <f t="shared" si="12"/>
        <v>0</v>
      </c>
      <c r="O48" s="41">
        <f t="shared" si="12"/>
        <v>0</v>
      </c>
      <c r="P48" s="42">
        <f t="shared" si="12"/>
        <v>0</v>
      </c>
      <c r="Q48" s="47">
        <f t="shared" si="12"/>
        <v>72</v>
      </c>
      <c r="R48" s="48">
        <f t="shared" si="12"/>
        <v>216</v>
      </c>
      <c r="S48" s="22"/>
    </row>
    <row r="49" spans="1:18" x14ac:dyDescent="0.25">
      <c r="A49" s="11" t="s">
        <v>105</v>
      </c>
      <c r="B49" s="61" t="s">
        <v>133</v>
      </c>
      <c r="C49" s="85" t="s">
        <v>137</v>
      </c>
      <c r="D49" s="57"/>
      <c r="E49" s="11">
        <f>SUM(F49,G49)</f>
        <v>86</v>
      </c>
      <c r="F49" s="12">
        <v>14</v>
      </c>
      <c r="G49" s="55">
        <f>SUM(M49:R49)</f>
        <v>72</v>
      </c>
      <c r="H49" s="14">
        <v>38</v>
      </c>
      <c r="I49" s="11">
        <v>34</v>
      </c>
      <c r="J49" s="11"/>
      <c r="K49" s="11"/>
      <c r="L49" s="12"/>
      <c r="M49" s="33">
        <v>0</v>
      </c>
      <c r="N49" s="34">
        <v>0</v>
      </c>
      <c r="O49" s="39">
        <v>0</v>
      </c>
      <c r="P49" s="40">
        <v>0</v>
      </c>
      <c r="Q49" s="45">
        <v>72</v>
      </c>
      <c r="R49" s="46">
        <v>0</v>
      </c>
    </row>
    <row r="50" spans="1:18" x14ac:dyDescent="0.25">
      <c r="A50" s="11" t="s">
        <v>106</v>
      </c>
      <c r="B50" s="11" t="s">
        <v>96</v>
      </c>
      <c r="C50" s="57" t="s">
        <v>115</v>
      </c>
      <c r="D50" s="57"/>
      <c r="E50" s="11"/>
      <c r="F50" s="12"/>
      <c r="G50" s="55">
        <f>SUM(M50:R50)</f>
        <v>108</v>
      </c>
      <c r="H50" s="14"/>
      <c r="I50" s="11"/>
      <c r="J50" s="11">
        <v>108</v>
      </c>
      <c r="K50" s="11"/>
      <c r="L50" s="12"/>
      <c r="M50" s="33"/>
      <c r="N50" s="34"/>
      <c r="O50" s="39">
        <v>0</v>
      </c>
      <c r="P50" s="40">
        <v>0</v>
      </c>
      <c r="Q50" s="45"/>
      <c r="R50" s="46">
        <v>108</v>
      </c>
    </row>
    <row r="51" spans="1:18" x14ac:dyDescent="0.25">
      <c r="A51" s="11" t="s">
        <v>107</v>
      </c>
      <c r="B51" s="11" t="s">
        <v>97</v>
      </c>
      <c r="C51" s="57" t="s">
        <v>115</v>
      </c>
      <c r="D51" s="57"/>
      <c r="E51" s="11"/>
      <c r="F51" s="12"/>
      <c r="G51" s="55">
        <f>SUM(M51:R51)</f>
        <v>108</v>
      </c>
      <c r="H51" s="14"/>
      <c r="I51" s="11"/>
      <c r="J51" s="11">
        <v>108</v>
      </c>
      <c r="K51" s="11"/>
      <c r="L51" s="12"/>
      <c r="M51" s="33"/>
      <c r="N51" s="34"/>
      <c r="O51" s="39"/>
      <c r="P51" s="40">
        <v>0</v>
      </c>
      <c r="Q51" s="45"/>
      <c r="R51" s="46">
        <v>108</v>
      </c>
    </row>
    <row r="52" spans="1:18" x14ac:dyDescent="0.25">
      <c r="A52" s="11"/>
      <c r="B52" s="50" t="s">
        <v>13</v>
      </c>
      <c r="C52" s="82"/>
      <c r="D52" s="82"/>
      <c r="E52" s="17"/>
      <c r="F52" s="18"/>
      <c r="G52" s="19">
        <f>SUM(K55,L55)</f>
        <v>180</v>
      </c>
      <c r="H52" s="20"/>
      <c r="I52" s="17"/>
      <c r="J52" s="17"/>
      <c r="K52" s="17"/>
      <c r="L52" s="18"/>
      <c r="M52" s="74">
        <v>0</v>
      </c>
      <c r="N52" s="75">
        <v>0</v>
      </c>
      <c r="O52" s="76">
        <v>12</v>
      </c>
      <c r="P52" s="77">
        <v>18</v>
      </c>
      <c r="Q52" s="78">
        <v>0</v>
      </c>
      <c r="R52" s="79">
        <v>12</v>
      </c>
    </row>
    <row r="53" spans="1:18" ht="51" x14ac:dyDescent="0.25">
      <c r="A53" s="11"/>
      <c r="B53" s="23" t="s">
        <v>41</v>
      </c>
      <c r="C53" s="82"/>
      <c r="D53" s="82"/>
      <c r="E53" s="17"/>
      <c r="F53" s="18"/>
      <c r="G53" s="19">
        <v>72</v>
      </c>
      <c r="H53" s="20"/>
      <c r="I53" s="17"/>
      <c r="J53" s="17"/>
      <c r="K53" s="17"/>
      <c r="L53" s="18"/>
      <c r="M53" s="35"/>
      <c r="N53" s="36"/>
      <c r="O53" s="41"/>
      <c r="P53" s="42"/>
      <c r="Q53" s="47"/>
      <c r="R53" s="48">
        <v>72</v>
      </c>
    </row>
    <row r="54" spans="1:18" x14ac:dyDescent="0.25">
      <c r="A54" s="11"/>
      <c r="B54" s="53" t="s">
        <v>42</v>
      </c>
      <c r="C54" s="57"/>
      <c r="D54" s="57"/>
      <c r="E54" s="11"/>
      <c r="F54" s="12">
        <f>SUM(F7,F26,F35)</f>
        <v>1164</v>
      </c>
      <c r="G54" s="13"/>
      <c r="H54" s="14"/>
      <c r="I54" s="11"/>
      <c r="J54" s="11"/>
      <c r="K54" s="11"/>
      <c r="L54" s="12"/>
      <c r="M54" s="33"/>
      <c r="N54" s="34"/>
      <c r="O54" s="39"/>
      <c r="P54" s="40"/>
      <c r="Q54" s="45"/>
      <c r="R54" s="46"/>
    </row>
    <row r="55" spans="1:18" ht="15.75" thickBot="1" x14ac:dyDescent="0.3">
      <c r="A55" s="11"/>
      <c r="B55" s="17" t="s">
        <v>43</v>
      </c>
      <c r="C55" s="82">
        <v>30</v>
      </c>
      <c r="D55" s="82">
        <v>7</v>
      </c>
      <c r="E55" s="17">
        <f>SUM(G55,G52,G53,J55)</f>
        <v>4428</v>
      </c>
      <c r="F55" s="18">
        <f>SUM(F7,F26,F35)</f>
        <v>1164</v>
      </c>
      <c r="G55" s="25">
        <f>SUM(G7,G26,G37,G41,G45,G49)</f>
        <v>2772</v>
      </c>
      <c r="H55" s="20"/>
      <c r="I55" s="17"/>
      <c r="J55" s="17">
        <f>SUM(J38,J39,J42,J43,J46,J47,J50,J51)</f>
        <v>1404</v>
      </c>
      <c r="K55" s="17">
        <f>SUM(K8,K11,K22,K36,K40,K44,K48)</f>
        <v>138</v>
      </c>
      <c r="L55" s="18">
        <f>SUM(L8,L11,L22,L36,L40,L44,L48)</f>
        <v>42</v>
      </c>
      <c r="M55" s="35">
        <f t="shared" ref="M55:Q55" si="13">SUM(M7,M26,M35,M52)</f>
        <v>612</v>
      </c>
      <c r="N55" s="36">
        <f t="shared" si="13"/>
        <v>864</v>
      </c>
      <c r="O55" s="41">
        <f t="shared" si="13"/>
        <v>588</v>
      </c>
      <c r="P55" s="42">
        <f t="shared" si="13"/>
        <v>774</v>
      </c>
      <c r="Q55" s="47">
        <f t="shared" si="13"/>
        <v>612</v>
      </c>
      <c r="R55" s="48">
        <f>SUM(R7,R26,R35,R52,R53)</f>
        <v>840</v>
      </c>
    </row>
    <row r="56" spans="1:18" ht="33.75" x14ac:dyDescent="0.25">
      <c r="A56" s="102" t="s">
        <v>140</v>
      </c>
      <c r="B56" s="103"/>
      <c r="C56" s="103"/>
      <c r="D56" s="103"/>
      <c r="E56" s="103"/>
      <c r="F56" s="103"/>
      <c r="G56" s="100" t="s">
        <v>43</v>
      </c>
      <c r="H56" s="26" t="s">
        <v>44</v>
      </c>
      <c r="I56" s="17">
        <f>SUM(M56:R56)</f>
        <v>2772</v>
      </c>
      <c r="J56" s="11"/>
      <c r="K56" s="11"/>
      <c r="L56" s="12"/>
      <c r="M56" s="15">
        <f t="shared" ref="M56:R56" si="14">SUM(M7,M26,M37,M41,M45,M49)</f>
        <v>612</v>
      </c>
      <c r="N56" s="16">
        <f t="shared" si="14"/>
        <v>540</v>
      </c>
      <c r="O56" s="15">
        <f t="shared" si="14"/>
        <v>252</v>
      </c>
      <c r="P56" s="16">
        <f t="shared" si="14"/>
        <v>684</v>
      </c>
      <c r="Q56" s="15">
        <f t="shared" si="14"/>
        <v>342</v>
      </c>
      <c r="R56" s="16">
        <f t="shared" si="14"/>
        <v>342</v>
      </c>
    </row>
    <row r="57" spans="1:18" ht="33.75" x14ac:dyDescent="0.25">
      <c r="A57" s="103"/>
      <c r="B57" s="103"/>
      <c r="C57" s="103"/>
      <c r="D57" s="103"/>
      <c r="E57" s="103"/>
      <c r="F57" s="103"/>
      <c r="G57" s="101"/>
      <c r="H57" s="26" t="s">
        <v>45</v>
      </c>
      <c r="I57" s="17">
        <f>SUM(M57:R57)</f>
        <v>846</v>
      </c>
      <c r="J57" s="11"/>
      <c r="K57" s="11"/>
      <c r="L57" s="12"/>
      <c r="M57" s="15">
        <f t="shared" ref="M57:R58" si="15">SUM(M38,M42,M46,M50)</f>
        <v>0</v>
      </c>
      <c r="N57" s="16">
        <f t="shared" si="15"/>
        <v>252</v>
      </c>
      <c r="O57" s="15">
        <f t="shared" si="15"/>
        <v>108</v>
      </c>
      <c r="P57" s="16">
        <f t="shared" si="15"/>
        <v>72</v>
      </c>
      <c r="Q57" s="15">
        <f t="shared" si="15"/>
        <v>270</v>
      </c>
      <c r="R57" s="16">
        <f t="shared" si="15"/>
        <v>144</v>
      </c>
    </row>
    <row r="58" spans="1:18" customFormat="1" ht="33.75" x14ac:dyDescent="0.25">
      <c r="A58" s="103"/>
      <c r="B58" s="103"/>
      <c r="C58" s="103"/>
      <c r="D58" s="103"/>
      <c r="E58" s="103"/>
      <c r="F58" s="103"/>
      <c r="G58" s="101"/>
      <c r="H58" s="26" t="s">
        <v>46</v>
      </c>
      <c r="I58" s="17">
        <f>SUM(M58:R58)</f>
        <v>558</v>
      </c>
      <c r="J58" s="11"/>
      <c r="K58" s="11"/>
      <c r="L58" s="12"/>
      <c r="M58" s="15">
        <f t="shared" si="15"/>
        <v>0</v>
      </c>
      <c r="N58" s="16">
        <f t="shared" si="15"/>
        <v>72</v>
      </c>
      <c r="O58" s="15">
        <f t="shared" si="15"/>
        <v>216</v>
      </c>
      <c r="P58" s="16">
        <f t="shared" si="15"/>
        <v>0</v>
      </c>
      <c r="Q58" s="15">
        <f t="shared" si="15"/>
        <v>0</v>
      </c>
      <c r="R58" s="16">
        <f t="shared" si="15"/>
        <v>270</v>
      </c>
    </row>
    <row r="59" spans="1:18" ht="22.5" x14ac:dyDescent="0.25">
      <c r="A59" s="103"/>
      <c r="B59" s="103"/>
      <c r="C59" s="103"/>
      <c r="D59" s="103"/>
      <c r="E59" s="103"/>
      <c r="F59" s="103"/>
      <c r="G59" s="101"/>
      <c r="H59" s="26" t="s">
        <v>47</v>
      </c>
      <c r="I59" s="17">
        <v>7</v>
      </c>
      <c r="J59" s="11"/>
      <c r="K59" s="11"/>
      <c r="L59" s="12"/>
      <c r="M59" s="15">
        <v>0</v>
      </c>
      <c r="N59" s="16">
        <v>0</v>
      </c>
      <c r="O59" s="15">
        <v>2</v>
      </c>
      <c r="P59" s="16">
        <v>3</v>
      </c>
      <c r="Q59" s="15">
        <v>0</v>
      </c>
      <c r="R59" s="16">
        <v>2</v>
      </c>
    </row>
    <row r="60" spans="1:18" ht="39" thickBot="1" x14ac:dyDescent="0.3">
      <c r="A60" s="103"/>
      <c r="B60" s="103"/>
      <c r="C60" s="103"/>
      <c r="D60" s="103"/>
      <c r="E60" s="103"/>
      <c r="F60" s="103"/>
      <c r="G60" s="101"/>
      <c r="H60" s="21" t="s">
        <v>121</v>
      </c>
      <c r="I60" s="17">
        <v>30</v>
      </c>
      <c r="J60" s="11"/>
      <c r="K60" s="11"/>
      <c r="L60" s="12"/>
      <c r="M60" s="27">
        <v>3</v>
      </c>
      <c r="N60" s="28">
        <v>6</v>
      </c>
      <c r="O60" s="27">
        <v>3</v>
      </c>
      <c r="P60" s="28" t="s">
        <v>139</v>
      </c>
      <c r="Q60" s="27">
        <v>3</v>
      </c>
      <c r="R60" s="28" t="s">
        <v>138</v>
      </c>
    </row>
  </sheetData>
  <mergeCells count="21">
    <mergeCell ref="M4:R4"/>
    <mergeCell ref="M2:R2"/>
    <mergeCell ref="M3:N3"/>
    <mergeCell ref="O3:P3"/>
    <mergeCell ref="Q3:R3"/>
    <mergeCell ref="D3:D5"/>
    <mergeCell ref="C3:C5"/>
    <mergeCell ref="G56:G60"/>
    <mergeCell ref="A56:F60"/>
    <mergeCell ref="B2:B5"/>
    <mergeCell ref="A2:A5"/>
    <mergeCell ref="C2:D2"/>
    <mergeCell ref="E2:L2"/>
    <mergeCell ref="G3:L3"/>
    <mergeCell ref="H4:I4"/>
    <mergeCell ref="G4:G5"/>
    <mergeCell ref="F3:F5"/>
    <mergeCell ref="E3:E5"/>
    <mergeCell ref="J4:J5"/>
    <mergeCell ref="K4:K5"/>
    <mergeCell ref="L4:L5"/>
  </mergeCells>
  <pageMargins left="0.25" right="0.25" top="0.75" bottom="0.75" header="0.3" footer="0.3"/>
  <pageSetup paperSize="9" orientation="landscape" verticalDpi="180" r:id="rId1"/>
  <rowBreaks count="1" manualBreakCount="1">
    <brk id="20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2" sqref="I2:I3"/>
    </sheetView>
  </sheetViews>
  <sheetFormatPr defaultRowHeight="15" x14ac:dyDescent="0.25"/>
  <cols>
    <col min="2" max="2" width="14.42578125" customWidth="1"/>
    <col min="4" max="4" width="13" customWidth="1"/>
    <col min="5" max="6" width="10.5703125" customWidth="1"/>
    <col min="7" max="7" width="11.28515625" customWidth="1"/>
    <col min="9" max="9" width="11.85546875" customWidth="1"/>
  </cols>
  <sheetData>
    <row r="1" spans="1:9" ht="15.75" x14ac:dyDescent="0.25">
      <c r="A1" s="136" t="s">
        <v>48</v>
      </c>
      <c r="B1" s="137"/>
      <c r="C1" s="137"/>
      <c r="D1" s="137"/>
      <c r="E1" s="137"/>
      <c r="F1" s="137"/>
      <c r="G1" s="137"/>
      <c r="H1" s="137"/>
      <c r="I1" s="137"/>
    </row>
    <row r="2" spans="1:9" ht="75" customHeight="1" x14ac:dyDescent="0.25">
      <c r="A2" s="138" t="s">
        <v>49</v>
      </c>
      <c r="B2" s="135" t="s">
        <v>50</v>
      </c>
      <c r="C2" s="138" t="s">
        <v>51</v>
      </c>
      <c r="D2" s="138"/>
      <c r="E2" s="135" t="s">
        <v>42</v>
      </c>
      <c r="F2" s="135" t="s">
        <v>13</v>
      </c>
      <c r="G2" s="135" t="s">
        <v>54</v>
      </c>
      <c r="H2" s="135" t="s">
        <v>56</v>
      </c>
      <c r="I2" s="135" t="s">
        <v>55</v>
      </c>
    </row>
    <row r="3" spans="1:9" ht="30" x14ac:dyDescent="0.25">
      <c r="A3" s="138"/>
      <c r="B3" s="135"/>
      <c r="C3" s="30" t="s">
        <v>52</v>
      </c>
      <c r="D3" s="29" t="s">
        <v>53</v>
      </c>
      <c r="E3" s="135"/>
      <c r="F3" s="135"/>
      <c r="G3" s="135"/>
      <c r="H3" s="135"/>
      <c r="I3" s="135"/>
    </row>
    <row r="4" spans="1:9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</row>
    <row r="5" spans="1:9" ht="15.75" x14ac:dyDescent="0.25">
      <c r="A5" s="3" t="s">
        <v>14</v>
      </c>
      <c r="B5" s="1"/>
      <c r="C5" s="1"/>
      <c r="D5" s="1"/>
      <c r="E5" s="1"/>
      <c r="F5" s="1"/>
      <c r="G5" s="1"/>
      <c r="H5" s="1"/>
      <c r="I5" s="1"/>
    </row>
    <row r="6" spans="1:9" ht="15.75" x14ac:dyDescent="0.25">
      <c r="A6" s="3" t="s">
        <v>15</v>
      </c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3" t="s">
        <v>16</v>
      </c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3" t="s">
        <v>57</v>
      </c>
      <c r="B8" s="1"/>
      <c r="C8" s="1"/>
      <c r="D8" s="1"/>
      <c r="E8" s="1"/>
      <c r="F8" s="1"/>
      <c r="G8" s="1"/>
      <c r="H8" s="1"/>
      <c r="I8" s="1"/>
    </row>
    <row r="9" spans="1:9" ht="15.75" x14ac:dyDescent="0.25">
      <c r="A9" s="4" t="s">
        <v>43</v>
      </c>
      <c r="B9" s="1"/>
      <c r="C9" s="1"/>
      <c r="D9" s="1"/>
      <c r="E9" s="1"/>
      <c r="F9" s="1"/>
      <c r="G9" s="1"/>
      <c r="H9" s="1"/>
      <c r="I9" s="1"/>
    </row>
  </sheetData>
  <mergeCells count="9">
    <mergeCell ref="G2:G3"/>
    <mergeCell ref="H2:H3"/>
    <mergeCell ref="I2:I3"/>
    <mergeCell ref="A1:I1"/>
    <mergeCell ref="A2:A3"/>
    <mergeCell ref="B2:B3"/>
    <mergeCell ref="C2:D2"/>
    <mergeCell ref="E2:E3"/>
    <mergeCell ref="F2:F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уп-ппкрс</vt:lpstr>
      <vt:lpstr>Сводные_Бюджет времени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2023-07-28T09:52:11Z</dcterms:modified>
</cp:coreProperties>
</file>